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10" yWindow="-195" windowWidth="9870" windowHeight="7935"/>
  </bookViews>
  <sheets>
    <sheet name="Kasir Agen" sheetId="21" r:id="rId1"/>
    <sheet name="Kasir Reseller" sheetId="5" r:id="rId2"/>
    <sheet name="Rekap" sheetId="10" r:id="rId3"/>
    <sheet name="In" sheetId="6" r:id="rId4"/>
    <sheet name="Out" sheetId="11" r:id="rId5"/>
    <sheet name="Stock" sheetId="16" r:id="rId6"/>
    <sheet name="Paket" sheetId="9" state="hidden" r:id="rId7"/>
    <sheet name="Master" sheetId="4" r:id="rId8"/>
  </sheets>
  <externalReferences>
    <externalReference r:id="rId9"/>
  </externalReferences>
  <definedNames>
    <definedName name="_xlnm._FilterDatabase" localSheetId="2" hidden="1">Rekap!#REF!</definedName>
    <definedName name="DataItem" localSheetId="0">OFFSET(#REF!,0,0,COUNTA(#REF!)-1,5)</definedName>
    <definedName name="DataItem" localSheetId="4">OFFSET(#REF!,0,0,COUNTA(#REF!)-1,5)</definedName>
    <definedName name="DataItem" localSheetId="5">OFFSET(#REF!,0,0,COUNTA(#REF!)-1,5)</definedName>
    <definedName name="NamaItem" localSheetId="0">OFFSET(#REF!,0,0,COUNTA(#REF!)-1,1)</definedName>
    <definedName name="NamaItem" localSheetId="4">OFFSET(#REF!,0,0,COUNTA(#REF!)-1,1)</definedName>
    <definedName name="NamaItem" localSheetId="5">OFFSET(#REF!,0,0,COUNTA(#REF!)-1,1)</definedName>
  </definedNames>
  <calcPr calcId="125725"/>
</workbook>
</file>

<file path=xl/calcChain.xml><?xml version="1.0" encoding="utf-8"?>
<calcChain xmlns="http://schemas.openxmlformats.org/spreadsheetml/2006/main">
  <c r="G1" i="10"/>
  <c r="F235" i="4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8"/>
  <c r="F47"/>
  <c r="F46"/>
  <c r="F45"/>
  <c r="F44"/>
  <c r="F43"/>
  <c r="F42"/>
  <c r="F41"/>
  <c r="F40"/>
  <c r="F39"/>
  <c r="F4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8" l="1"/>
  <c r="F4" i="5"/>
  <c r="C92" l="1"/>
  <c r="F4" i="21"/>
  <c r="C135" i="5"/>
  <c r="F2"/>
  <c r="B121" i="6" l="1"/>
  <c r="C7" i="21"/>
  <c r="E7"/>
  <c r="O7"/>
  <c r="C8"/>
  <c r="E8"/>
  <c r="F8" s="1"/>
  <c r="O8"/>
  <c r="C9"/>
  <c r="E9"/>
  <c r="O9"/>
  <c r="C10"/>
  <c r="E10"/>
  <c r="F10" s="1"/>
  <c r="O10"/>
  <c r="C11"/>
  <c r="E11"/>
  <c r="O11"/>
  <c r="C12"/>
  <c r="E12"/>
  <c r="F12" s="1"/>
  <c r="O12"/>
  <c r="C13"/>
  <c r="E13"/>
  <c r="O13"/>
  <c r="C14"/>
  <c r="E14"/>
  <c r="F14" s="1"/>
  <c r="O14"/>
  <c r="C15"/>
  <c r="E15"/>
  <c r="O15"/>
  <c r="C16"/>
  <c r="E16"/>
  <c r="F16" s="1"/>
  <c r="O16"/>
  <c r="C17"/>
  <c r="E17"/>
  <c r="O17"/>
  <c r="C18"/>
  <c r="E18"/>
  <c r="F18" s="1"/>
  <c r="O18"/>
  <c r="C19"/>
  <c r="E19"/>
  <c r="O19"/>
  <c r="C20"/>
  <c r="E20"/>
  <c r="F20" s="1"/>
  <c r="O20"/>
  <c r="C21"/>
  <c r="E21"/>
  <c r="O21"/>
  <c r="C22"/>
  <c r="E22"/>
  <c r="F22" s="1"/>
  <c r="O22"/>
  <c r="C23"/>
  <c r="E23"/>
  <c r="O23"/>
  <c r="C25"/>
  <c r="E25"/>
  <c r="F25" s="1"/>
  <c r="O25"/>
  <c r="C28"/>
  <c r="E28"/>
  <c r="O28"/>
  <c r="C29"/>
  <c r="E29"/>
  <c r="F29" s="1"/>
  <c r="O29"/>
  <c r="C30"/>
  <c r="E30"/>
  <c r="O30"/>
  <c r="C31"/>
  <c r="E31"/>
  <c r="F31" s="1"/>
  <c r="O31"/>
  <c r="C32"/>
  <c r="E32"/>
  <c r="O32"/>
  <c r="C33"/>
  <c r="E33"/>
  <c r="F33" s="1"/>
  <c r="O33"/>
  <c r="C34"/>
  <c r="E34"/>
  <c r="O34"/>
  <c r="C35"/>
  <c r="E35"/>
  <c r="F35" s="1"/>
  <c r="O35"/>
  <c r="C36"/>
  <c r="E36"/>
  <c r="O36"/>
  <c r="C37"/>
  <c r="E37"/>
  <c r="F37" s="1"/>
  <c r="O37"/>
  <c r="C38"/>
  <c r="E38"/>
  <c r="O38"/>
  <c r="C48"/>
  <c r="E48"/>
  <c r="F48" s="1"/>
  <c r="O48"/>
  <c r="C49"/>
  <c r="E49"/>
  <c r="O49"/>
  <c r="C51"/>
  <c r="E51"/>
  <c r="F51" s="1"/>
  <c r="O51"/>
  <c r="C52"/>
  <c r="E52"/>
  <c r="O52"/>
  <c r="C53"/>
  <c r="E53"/>
  <c r="F53" s="1"/>
  <c r="O53"/>
  <c r="C54"/>
  <c r="E54"/>
  <c r="O54"/>
  <c r="C55"/>
  <c r="E55"/>
  <c r="F55" s="1"/>
  <c r="O55"/>
  <c r="C56"/>
  <c r="E56"/>
  <c r="O56"/>
  <c r="C57"/>
  <c r="E57"/>
  <c r="F57" s="1"/>
  <c r="O57"/>
  <c r="C58"/>
  <c r="E58"/>
  <c r="O58"/>
  <c r="C59"/>
  <c r="E59"/>
  <c r="F59" s="1"/>
  <c r="O59"/>
  <c r="C60"/>
  <c r="E60"/>
  <c r="O60"/>
  <c r="C61"/>
  <c r="E61"/>
  <c r="F61" s="1"/>
  <c r="O61"/>
  <c r="C62"/>
  <c r="E62"/>
  <c r="O62"/>
  <c r="C63"/>
  <c r="E63"/>
  <c r="F63" s="1"/>
  <c r="O63"/>
  <c r="C64"/>
  <c r="E64"/>
  <c r="O64"/>
  <c r="C65"/>
  <c r="E65"/>
  <c r="F65" s="1"/>
  <c r="O65"/>
  <c r="C66"/>
  <c r="E66"/>
  <c r="O66"/>
  <c r="C67"/>
  <c r="E67"/>
  <c r="F67" s="1"/>
  <c r="O67"/>
  <c r="C68"/>
  <c r="E68"/>
  <c r="O68"/>
  <c r="C69"/>
  <c r="E69"/>
  <c r="F69" s="1"/>
  <c r="O69"/>
  <c r="C70"/>
  <c r="E70"/>
  <c r="O70"/>
  <c r="C71"/>
  <c r="E71"/>
  <c r="F71" s="1"/>
  <c r="O71"/>
  <c r="C72"/>
  <c r="E72"/>
  <c r="O72"/>
  <c r="C73"/>
  <c r="E73"/>
  <c r="F73" s="1"/>
  <c r="O73"/>
  <c r="C74"/>
  <c r="E74"/>
  <c r="O74"/>
  <c r="C75"/>
  <c r="E75"/>
  <c r="F75" s="1"/>
  <c r="O75"/>
  <c r="C76"/>
  <c r="E76"/>
  <c r="O76"/>
  <c r="C77"/>
  <c r="E77"/>
  <c r="F77" s="1"/>
  <c r="O77"/>
  <c r="C78"/>
  <c r="E78"/>
  <c r="O78"/>
  <c r="C79"/>
  <c r="E79"/>
  <c r="F79" s="1"/>
  <c r="O79"/>
  <c r="C80"/>
  <c r="E80"/>
  <c r="O80"/>
  <c r="C81"/>
  <c r="E81"/>
  <c r="F81" s="1"/>
  <c r="O81"/>
  <c r="C82"/>
  <c r="E82"/>
  <c r="O82"/>
  <c r="C83"/>
  <c r="E83"/>
  <c r="F83" s="1"/>
  <c r="O83"/>
  <c r="C84"/>
  <c r="E84"/>
  <c r="O84"/>
  <c r="C85"/>
  <c r="E85"/>
  <c r="F85" s="1"/>
  <c r="O85"/>
  <c r="C86"/>
  <c r="E86"/>
  <c r="O86"/>
  <c r="C87"/>
  <c r="E87"/>
  <c r="F87" s="1"/>
  <c r="O87"/>
  <c r="C88"/>
  <c r="E88"/>
  <c r="O88"/>
  <c r="C89"/>
  <c r="E89"/>
  <c r="F89" s="1"/>
  <c r="O89"/>
  <c r="C90"/>
  <c r="E90"/>
  <c r="O90"/>
  <c r="C91"/>
  <c r="E91"/>
  <c r="F91" s="1"/>
  <c r="O91"/>
  <c r="C92"/>
  <c r="E92"/>
  <c r="O92"/>
  <c r="C93"/>
  <c r="E93"/>
  <c r="F93" s="1"/>
  <c r="O93"/>
  <c r="C94"/>
  <c r="E94"/>
  <c r="O94"/>
  <c r="C95"/>
  <c r="E95"/>
  <c r="F95" s="1"/>
  <c r="O95"/>
  <c r="C96"/>
  <c r="E96"/>
  <c r="O96"/>
  <c r="C97"/>
  <c r="E97"/>
  <c r="O97"/>
  <c r="C98"/>
  <c r="E98"/>
  <c r="O98"/>
  <c r="C99"/>
  <c r="E99"/>
  <c r="F99" s="1"/>
  <c r="O99"/>
  <c r="C100"/>
  <c r="E100"/>
  <c r="O100"/>
  <c r="C101"/>
  <c r="E101"/>
  <c r="F101" s="1"/>
  <c r="O101"/>
  <c r="C102"/>
  <c r="E102"/>
  <c r="O102"/>
  <c r="C103"/>
  <c r="E103"/>
  <c r="F103" s="1"/>
  <c r="O103"/>
  <c r="C104"/>
  <c r="E104"/>
  <c r="O104"/>
  <c r="C105"/>
  <c r="E105"/>
  <c r="F105" s="1"/>
  <c r="O105"/>
  <c r="C107"/>
  <c r="E107"/>
  <c r="O107"/>
  <c r="C108"/>
  <c r="E108"/>
  <c r="F108" s="1"/>
  <c r="O108"/>
  <c r="C109"/>
  <c r="E109"/>
  <c r="O109"/>
  <c r="C110"/>
  <c r="E110"/>
  <c r="F110" s="1"/>
  <c r="O110"/>
  <c r="C111"/>
  <c r="E111"/>
  <c r="O111"/>
  <c r="C112"/>
  <c r="E112"/>
  <c r="F112" s="1"/>
  <c r="O112"/>
  <c r="C113"/>
  <c r="E113"/>
  <c r="O113"/>
  <c r="C114"/>
  <c r="E114"/>
  <c r="F114" s="1"/>
  <c r="O114"/>
  <c r="C115"/>
  <c r="E115"/>
  <c r="O115"/>
  <c r="C116"/>
  <c r="E116"/>
  <c r="F116" s="1"/>
  <c r="O116"/>
  <c r="C117"/>
  <c r="E117"/>
  <c r="O117"/>
  <c r="C118"/>
  <c r="E118"/>
  <c r="F118" s="1"/>
  <c r="O118"/>
  <c r="C119"/>
  <c r="E119"/>
  <c r="O119"/>
  <c r="C120"/>
  <c r="E120"/>
  <c r="F120" s="1"/>
  <c r="O120"/>
  <c r="C121"/>
  <c r="E121"/>
  <c r="O121"/>
  <c r="C122"/>
  <c r="E122"/>
  <c r="F122" s="1"/>
  <c r="O122"/>
  <c r="C123"/>
  <c r="E123"/>
  <c r="O123"/>
  <c r="C129"/>
  <c r="E129"/>
  <c r="O129"/>
  <c r="C130"/>
  <c r="E130"/>
  <c r="O130"/>
  <c r="C132"/>
  <c r="E132"/>
  <c r="O132"/>
  <c r="C133"/>
  <c r="E133"/>
  <c r="O133"/>
  <c r="C134"/>
  <c r="E134"/>
  <c r="O134"/>
  <c r="F123" l="1"/>
  <c r="F121"/>
  <c r="F119"/>
  <c r="F117"/>
  <c r="F115"/>
  <c r="F113"/>
  <c r="F111"/>
  <c r="F109"/>
  <c r="F107"/>
  <c r="F104"/>
  <c r="F102"/>
  <c r="F100"/>
  <c r="F98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49"/>
  <c r="F38"/>
  <c r="F36"/>
  <c r="F34"/>
  <c r="F32"/>
  <c r="F30"/>
  <c r="F28"/>
  <c r="F23"/>
  <c r="F21"/>
  <c r="F19"/>
  <c r="F17"/>
  <c r="F15"/>
  <c r="F13"/>
  <c r="F11"/>
  <c r="F9"/>
  <c r="F7"/>
  <c r="F96"/>
  <c r="F97"/>
  <c r="F130"/>
  <c r="F133"/>
  <c r="F134"/>
  <c r="F132"/>
  <c r="F129"/>
  <c r="C6"/>
  <c r="E6"/>
  <c r="O6"/>
  <c r="C27"/>
  <c r="E27"/>
  <c r="F27" s="1"/>
  <c r="O27"/>
  <c r="C66" i="5"/>
  <c r="F6" i="21" l="1"/>
  <c r="E5" i="16" l="1"/>
  <c r="F5"/>
  <c r="G5"/>
  <c r="H5"/>
  <c r="I5"/>
  <c r="J5"/>
  <c r="K5"/>
  <c r="L5"/>
  <c r="M5"/>
  <c r="N5"/>
  <c r="O5"/>
  <c r="P5"/>
  <c r="Q5"/>
  <c r="R5"/>
  <c r="S5"/>
  <c r="T5"/>
  <c r="U5"/>
  <c r="D5"/>
  <c r="D5" i="11"/>
  <c r="E5"/>
  <c r="F5"/>
  <c r="G5"/>
  <c r="H5"/>
  <c r="I5"/>
  <c r="J5"/>
  <c r="K5"/>
  <c r="L5"/>
  <c r="M5"/>
  <c r="N5"/>
  <c r="O5"/>
  <c r="P5"/>
  <c r="Q5"/>
  <c r="R5"/>
  <c r="S5"/>
  <c r="T5"/>
  <c r="C5"/>
  <c r="C109" i="5" l="1"/>
  <c r="V185" i="6"/>
  <c r="V30"/>
  <c r="V13"/>
  <c r="V23"/>
  <c r="V57"/>
  <c r="V7"/>
  <c r="V8"/>
  <c r="V9"/>
  <c r="V10"/>
  <c r="V11"/>
  <c r="V12"/>
  <c r="V14"/>
  <c r="V15"/>
  <c r="V16"/>
  <c r="V17"/>
  <c r="V18"/>
  <c r="V19"/>
  <c r="V20"/>
  <c r="V21"/>
  <c r="V22"/>
  <c r="V24"/>
  <c r="V25"/>
  <c r="V26"/>
  <c r="V27"/>
  <c r="V28"/>
  <c r="V29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6"/>
  <c r="V237" l="1"/>
  <c r="B81" i="11"/>
  <c r="C81" s="1"/>
  <c r="B161" i="6" l="1"/>
  <c r="B156"/>
  <c r="B143" l="1"/>
  <c r="B144"/>
  <c r="B145"/>
  <c r="B146"/>
  <c r="B147"/>
  <c r="B148"/>
  <c r="B149"/>
  <c r="B150"/>
  <c r="A6" i="4" l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B101" i="6"/>
  <c r="A102" i="4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B130" i="6"/>
  <c r="A131" i="4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B151" i="6"/>
  <c r="A152" i="4"/>
  <c r="B152" i="6"/>
  <c r="A153" i="4"/>
  <c r="B153" i="6"/>
  <c r="A154" i="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B696" i="16" l="1"/>
  <c r="A696" s="1"/>
  <c r="Z11"/>
  <c r="Z14" s="1"/>
  <c r="AA10"/>
  <c r="B10" s="1"/>
  <c r="Z10"/>
  <c r="Z13" s="1"/>
  <c r="AA13" s="1"/>
  <c r="B13" s="1"/>
  <c r="Z9"/>
  <c r="Z12" s="1"/>
  <c r="AA8"/>
  <c r="B8" s="1"/>
  <c r="A8" s="1"/>
  <c r="AA7"/>
  <c r="B7" s="1"/>
  <c r="AA6"/>
  <c r="B6" s="1"/>
  <c r="A7" l="1"/>
  <c r="A10"/>
  <c r="A13"/>
  <c r="AA11"/>
  <c r="B11" s="1"/>
  <c r="A11" s="1"/>
  <c r="A6"/>
  <c r="Z17"/>
  <c r="AA14"/>
  <c r="B14" s="1"/>
  <c r="A14" s="1"/>
  <c r="Z15"/>
  <c r="AA12"/>
  <c r="B12" s="1"/>
  <c r="Z16"/>
  <c r="AA9"/>
  <c r="B9" s="1"/>
  <c r="A12" l="1"/>
  <c r="A9"/>
  <c r="AA17"/>
  <c r="B17" s="1"/>
  <c r="A17" s="1"/>
  <c r="Z20"/>
  <c r="AA15"/>
  <c r="B15" s="1"/>
  <c r="Z18"/>
  <c r="Z19"/>
  <c r="AA16"/>
  <c r="B16" s="1"/>
  <c r="A16" l="1"/>
  <c r="A15"/>
  <c r="AA20"/>
  <c r="B20" s="1"/>
  <c r="A20" s="1"/>
  <c r="Z23"/>
  <c r="AA19"/>
  <c r="B19" s="1"/>
  <c r="Z22"/>
  <c r="AA18"/>
  <c r="B18" s="1"/>
  <c r="Z21"/>
  <c r="A19" l="1"/>
  <c r="A18"/>
  <c r="AA23"/>
  <c r="B23" s="1"/>
  <c r="A23" s="1"/>
  <c r="Z26"/>
  <c r="Z24"/>
  <c r="AA21"/>
  <c r="B21" s="1"/>
  <c r="AA22"/>
  <c r="B22" s="1"/>
  <c r="Z25"/>
  <c r="A22" l="1"/>
  <c r="A21"/>
  <c r="Z29"/>
  <c r="AA26"/>
  <c r="B26" s="1"/>
  <c r="A26" s="1"/>
  <c r="Z27"/>
  <c r="AA24"/>
  <c r="B24" s="1"/>
  <c r="AA25"/>
  <c r="B25" s="1"/>
  <c r="Z28"/>
  <c r="A25" l="1"/>
  <c r="A24"/>
  <c r="Z32"/>
  <c r="AA29"/>
  <c r="B29" s="1"/>
  <c r="A29" s="1"/>
  <c r="Z31"/>
  <c r="AA28"/>
  <c r="B28" s="1"/>
  <c r="AA27"/>
  <c r="B27" s="1"/>
  <c r="Z30"/>
  <c r="A28" l="1"/>
  <c r="A27"/>
  <c r="AA32"/>
  <c r="B32" s="1"/>
  <c r="A32" s="1"/>
  <c r="Z35"/>
  <c r="Z33"/>
  <c r="AA30"/>
  <c r="B30" s="1"/>
  <c r="AA31"/>
  <c r="B31" s="1"/>
  <c r="Z34"/>
  <c r="A31" l="1"/>
  <c r="A30"/>
  <c r="AA35"/>
  <c r="B35" s="1"/>
  <c r="A35" s="1"/>
  <c r="Z38"/>
  <c r="AA34"/>
  <c r="B34" s="1"/>
  <c r="Z37"/>
  <c r="Z36"/>
  <c r="AA33"/>
  <c r="B33" s="1"/>
  <c r="A34" l="1"/>
  <c r="A33"/>
  <c r="AA38"/>
  <c r="B38" s="1"/>
  <c r="A38" s="1"/>
  <c r="Z41"/>
  <c r="Z39"/>
  <c r="AA36"/>
  <c r="B36" s="1"/>
  <c r="AA37"/>
  <c r="B37" s="1"/>
  <c r="Z40"/>
  <c r="A37" l="1"/>
  <c r="A36"/>
  <c r="Z44"/>
  <c r="AA41"/>
  <c r="B41" s="1"/>
  <c r="A41" s="1"/>
  <c r="AA39"/>
  <c r="B39" s="1"/>
  <c r="Z42"/>
  <c r="Z43"/>
  <c r="AA40"/>
  <c r="B40" s="1"/>
  <c r="A40" l="1"/>
  <c r="A39"/>
  <c r="AA44"/>
  <c r="B44" s="1"/>
  <c r="A44" s="1"/>
  <c r="Z47"/>
  <c r="Z45"/>
  <c r="AA42"/>
  <c r="B42" s="1"/>
  <c r="AA43"/>
  <c r="B43" s="1"/>
  <c r="Z46"/>
  <c r="A43" l="1"/>
  <c r="A42"/>
  <c r="AA47"/>
  <c r="B47" s="1"/>
  <c r="A47" s="1"/>
  <c r="Z50"/>
  <c r="AA46"/>
  <c r="B46" s="1"/>
  <c r="Z49"/>
  <c r="Z48"/>
  <c r="AA45"/>
  <c r="B45" s="1"/>
  <c r="A46" l="1"/>
  <c r="A45"/>
  <c r="AA50"/>
  <c r="B50" s="1"/>
  <c r="A50" s="1"/>
  <c r="Z53"/>
  <c r="AA49"/>
  <c r="B49" s="1"/>
  <c r="Z52"/>
  <c r="Z51"/>
  <c r="AA48"/>
  <c r="B48" s="1"/>
  <c r="A49" l="1"/>
  <c r="A48"/>
  <c r="Z56"/>
  <c r="AA53"/>
  <c r="B53" s="1"/>
  <c r="A53" s="1"/>
  <c r="AA51"/>
  <c r="B51" s="1"/>
  <c r="Z54"/>
  <c r="Z55"/>
  <c r="AA52"/>
  <c r="B52" s="1"/>
  <c r="A52" l="1"/>
  <c r="A51"/>
  <c r="AA56"/>
  <c r="B56" s="1"/>
  <c r="A56" s="1"/>
  <c r="Z59"/>
  <c r="AA55"/>
  <c r="B55" s="1"/>
  <c r="Z58"/>
  <c r="Z57"/>
  <c r="AA54"/>
  <c r="B54" s="1"/>
  <c r="A55" l="1"/>
  <c r="A54"/>
  <c r="AA59"/>
  <c r="B59" s="1"/>
  <c r="A59" s="1"/>
  <c r="Z62"/>
  <c r="AA58"/>
  <c r="B58" s="1"/>
  <c r="Z61"/>
  <c r="Z60"/>
  <c r="AA57"/>
  <c r="B57" s="1"/>
  <c r="A58" l="1"/>
  <c r="A57"/>
  <c r="Z65"/>
  <c r="AA62"/>
  <c r="B62" s="1"/>
  <c r="A62" s="1"/>
  <c r="AA61"/>
  <c r="B61" s="1"/>
  <c r="Z64"/>
  <c r="Z63"/>
  <c r="AA60"/>
  <c r="B60" s="1"/>
  <c r="A61" l="1"/>
  <c r="A60"/>
  <c r="Z68"/>
  <c r="AA65"/>
  <c r="B65" s="1"/>
  <c r="A65" s="1"/>
  <c r="AA63"/>
  <c r="B63" s="1"/>
  <c r="Z66"/>
  <c r="Z67"/>
  <c r="AA64"/>
  <c r="B64" s="1"/>
  <c r="A64" l="1"/>
  <c r="A63"/>
  <c r="AA68"/>
  <c r="B68" s="1"/>
  <c r="A68" s="1"/>
  <c r="Z71"/>
  <c r="Z69"/>
  <c r="AA66"/>
  <c r="B66" s="1"/>
  <c r="AA67"/>
  <c r="B67" s="1"/>
  <c r="Z70"/>
  <c r="A67" l="1"/>
  <c r="A66"/>
  <c r="AA71"/>
  <c r="B71" s="1"/>
  <c r="A71" s="1"/>
  <c r="Z74"/>
  <c r="AA70"/>
  <c r="B70" s="1"/>
  <c r="Z73"/>
  <c r="Z72"/>
  <c r="AA69"/>
  <c r="B69" s="1"/>
  <c r="A70" l="1"/>
  <c r="A69"/>
  <c r="AA74"/>
  <c r="B74" s="1"/>
  <c r="A74" s="1"/>
  <c r="Z77"/>
  <c r="Z75"/>
  <c r="AA72"/>
  <c r="B72" s="1"/>
  <c r="AA73"/>
  <c r="B73" s="1"/>
  <c r="Z76"/>
  <c r="A73" l="1"/>
  <c r="A72"/>
  <c r="Z80"/>
  <c r="AA77"/>
  <c r="B77" s="1"/>
  <c r="A77" s="1"/>
  <c r="AA75"/>
  <c r="B75" s="1"/>
  <c r="Z78"/>
  <c r="Z79"/>
  <c r="AA76"/>
  <c r="B76" s="1"/>
  <c r="A76" l="1"/>
  <c r="A75"/>
  <c r="AA80"/>
  <c r="B80" s="1"/>
  <c r="A80" s="1"/>
  <c r="Z83"/>
  <c r="Z81"/>
  <c r="AA78"/>
  <c r="B78" s="1"/>
  <c r="AA79"/>
  <c r="B79" s="1"/>
  <c r="Z82"/>
  <c r="A79" l="1"/>
  <c r="A78"/>
  <c r="AA83"/>
  <c r="B83" s="1"/>
  <c r="A83" s="1"/>
  <c r="Z86"/>
  <c r="AA82"/>
  <c r="B82" s="1"/>
  <c r="Z85"/>
  <c r="Z84"/>
  <c r="AA81"/>
  <c r="B81" s="1"/>
  <c r="A82" l="1"/>
  <c r="A81"/>
  <c r="AA86"/>
  <c r="B86" s="1"/>
  <c r="A86" s="1"/>
  <c r="Z89"/>
  <c r="Z87"/>
  <c r="AA84"/>
  <c r="B84" s="1"/>
  <c r="AA85"/>
  <c r="B85" s="1"/>
  <c r="Z88"/>
  <c r="A85" l="1"/>
  <c r="A84"/>
  <c r="Z92"/>
  <c r="AA89"/>
  <c r="B89" s="1"/>
  <c r="A89" s="1"/>
  <c r="AA87"/>
  <c r="B87" s="1"/>
  <c r="Z90"/>
  <c r="Z91"/>
  <c r="AA88"/>
  <c r="B88" s="1"/>
  <c r="A88" l="1"/>
  <c r="A87"/>
  <c r="AA92"/>
  <c r="B92" s="1"/>
  <c r="A92" s="1"/>
  <c r="Z95"/>
  <c r="Z93"/>
  <c r="AA90"/>
  <c r="B90" s="1"/>
  <c r="AA91"/>
  <c r="B91" s="1"/>
  <c r="Z94"/>
  <c r="A91" l="1"/>
  <c r="A90"/>
  <c r="AA95"/>
  <c r="B95" s="1"/>
  <c r="A95" s="1"/>
  <c r="Z98"/>
  <c r="AA94"/>
  <c r="B94" s="1"/>
  <c r="Z97"/>
  <c r="Z96"/>
  <c r="AA93"/>
  <c r="B93" s="1"/>
  <c r="A94" l="1"/>
  <c r="A93"/>
  <c r="AA98"/>
  <c r="B98" s="1"/>
  <c r="A98" s="1"/>
  <c r="Z101"/>
  <c r="Z99"/>
  <c r="AA96"/>
  <c r="B96" s="1"/>
  <c r="AA97"/>
  <c r="B97" s="1"/>
  <c r="Z100"/>
  <c r="A97" l="1"/>
  <c r="A96"/>
  <c r="Z104"/>
  <c r="AA101"/>
  <c r="B101" s="1"/>
  <c r="A101" s="1"/>
  <c r="AA99"/>
  <c r="B99" s="1"/>
  <c r="Z102"/>
  <c r="Z103"/>
  <c r="AA100"/>
  <c r="B100" s="1"/>
  <c r="A100" l="1"/>
  <c r="A99"/>
  <c r="AA104"/>
  <c r="B104" s="1"/>
  <c r="A104" s="1"/>
  <c r="Z107"/>
  <c r="Z105"/>
  <c r="AA102"/>
  <c r="B102" s="1"/>
  <c r="AA103"/>
  <c r="B103" s="1"/>
  <c r="Z106"/>
  <c r="A103" l="1"/>
  <c r="A102"/>
  <c r="AA107"/>
  <c r="B107" s="1"/>
  <c r="A107" s="1"/>
  <c r="Z110"/>
  <c r="AA106"/>
  <c r="B106" s="1"/>
  <c r="Z109"/>
  <c r="Z108"/>
  <c r="AA105"/>
  <c r="B105" s="1"/>
  <c r="A106" l="1"/>
  <c r="A105"/>
  <c r="AA110"/>
  <c r="B110" s="1"/>
  <c r="A110" s="1"/>
  <c r="Z113"/>
  <c r="Z111"/>
  <c r="AA108"/>
  <c r="B108" s="1"/>
  <c r="AA109"/>
  <c r="B109" s="1"/>
  <c r="Z112"/>
  <c r="A109" l="1"/>
  <c r="A108"/>
  <c r="Z116"/>
  <c r="AA113"/>
  <c r="B113" s="1"/>
  <c r="A113" s="1"/>
  <c r="AA111"/>
  <c r="B111" s="1"/>
  <c r="Z114"/>
  <c r="Z115"/>
  <c r="AA112"/>
  <c r="B112" s="1"/>
  <c r="A112" l="1"/>
  <c r="A111"/>
  <c r="AA116"/>
  <c r="B116" s="1"/>
  <c r="A116" s="1"/>
  <c r="Z119"/>
  <c r="Z117"/>
  <c r="AA114"/>
  <c r="B114" s="1"/>
  <c r="AA115"/>
  <c r="B115" s="1"/>
  <c r="Z118"/>
  <c r="A115" l="1"/>
  <c r="A114"/>
  <c r="AA119"/>
  <c r="B119" s="1"/>
  <c r="A119" s="1"/>
  <c r="Z122"/>
  <c r="AA118"/>
  <c r="B118" s="1"/>
  <c r="Z121"/>
  <c r="Z120"/>
  <c r="AA117"/>
  <c r="B117" s="1"/>
  <c r="A118" l="1"/>
  <c r="A117"/>
  <c r="AA122"/>
  <c r="B122" s="1"/>
  <c r="A122" s="1"/>
  <c r="Z125"/>
  <c r="Z123"/>
  <c r="AA120"/>
  <c r="B120" s="1"/>
  <c r="Z124"/>
  <c r="AA121"/>
  <c r="B121" s="1"/>
  <c r="A121" l="1"/>
  <c r="A120"/>
  <c r="AA125"/>
  <c r="B125" s="1"/>
  <c r="A125" s="1"/>
  <c r="Z128"/>
  <c r="Z126"/>
  <c r="AA123"/>
  <c r="B123" s="1"/>
  <c r="Z127"/>
  <c r="AA124"/>
  <c r="B124" s="1"/>
  <c r="A124" l="1"/>
  <c r="A123"/>
  <c r="Z131"/>
  <c r="AA128"/>
  <c r="B128" s="1"/>
  <c r="A128" s="1"/>
  <c r="Z130"/>
  <c r="AA127"/>
  <c r="B127" s="1"/>
  <c r="Z129"/>
  <c r="AA126"/>
  <c r="B126" s="1"/>
  <c r="A127" l="1"/>
  <c r="A126"/>
  <c r="Z134"/>
  <c r="AA131"/>
  <c r="B131" s="1"/>
  <c r="A131" s="1"/>
  <c r="AA130"/>
  <c r="B130" s="1"/>
  <c r="Z133"/>
  <c r="Z132"/>
  <c r="AA129"/>
  <c r="B129" s="1"/>
  <c r="A130" l="1"/>
  <c r="A129"/>
  <c r="Z137"/>
  <c r="AA134"/>
  <c r="B134" s="1"/>
  <c r="A134" s="1"/>
  <c r="Z135"/>
  <c r="AA132"/>
  <c r="B132" s="1"/>
  <c r="Z136"/>
  <c r="AA133"/>
  <c r="B133" s="1"/>
  <c r="A133" l="1"/>
  <c r="A132"/>
  <c r="AA137"/>
  <c r="B137" s="1"/>
  <c r="A137" s="1"/>
  <c r="Z140"/>
  <c r="AA135"/>
  <c r="B135" s="1"/>
  <c r="Z138"/>
  <c r="Z139"/>
  <c r="AA136"/>
  <c r="B136" s="1"/>
  <c r="A136" l="1"/>
  <c r="A135"/>
  <c r="Z143"/>
  <c r="AA140"/>
  <c r="B140" s="1"/>
  <c r="A140" s="1"/>
  <c r="Z142"/>
  <c r="AA139"/>
  <c r="B139" s="1"/>
  <c r="Z141"/>
  <c r="AA138"/>
  <c r="B138" s="1"/>
  <c r="A139" l="1"/>
  <c r="A138"/>
  <c r="AA143"/>
  <c r="B143" s="1"/>
  <c r="A143" s="1"/>
  <c r="Z146"/>
  <c r="Z145"/>
  <c r="AA142"/>
  <c r="B142" s="1"/>
  <c r="Z144"/>
  <c r="AA141"/>
  <c r="B141" s="1"/>
  <c r="A142" l="1"/>
  <c r="A141"/>
  <c r="AA146"/>
  <c r="B146" s="1"/>
  <c r="A146" s="1"/>
  <c r="Z149"/>
  <c r="Z147"/>
  <c r="AA144"/>
  <c r="B144" s="1"/>
  <c r="Z148"/>
  <c r="AA145"/>
  <c r="B145" s="1"/>
  <c r="A145" l="1"/>
  <c r="A144"/>
  <c r="Z152"/>
  <c r="AA149"/>
  <c r="B149" s="1"/>
  <c r="A149" s="1"/>
  <c r="Z150"/>
  <c r="AA147"/>
  <c r="B147" s="1"/>
  <c r="Z151"/>
  <c r="AA148"/>
  <c r="B148" s="1"/>
  <c r="A148" l="1"/>
  <c r="A147"/>
  <c r="Z155"/>
  <c r="AA152"/>
  <c r="B152" s="1"/>
  <c r="A152" s="1"/>
  <c r="Z154"/>
  <c r="AA151"/>
  <c r="B151" s="1"/>
  <c r="Z153"/>
  <c r="AA150"/>
  <c r="B150" s="1"/>
  <c r="A151" l="1"/>
  <c r="A150"/>
  <c r="AA155"/>
  <c r="B155" s="1"/>
  <c r="A155" s="1"/>
  <c r="Z158"/>
  <c r="Z156"/>
  <c r="AA153"/>
  <c r="B153" s="1"/>
  <c r="AA154"/>
  <c r="B154" s="1"/>
  <c r="Z157"/>
  <c r="A154" l="1"/>
  <c r="A153"/>
  <c r="Z161"/>
  <c r="AA158"/>
  <c r="B158" s="1"/>
  <c r="A158" s="1"/>
  <c r="Z159"/>
  <c r="AA156"/>
  <c r="B156" s="1"/>
  <c r="Z160"/>
  <c r="AA157"/>
  <c r="B157" s="1"/>
  <c r="A157" l="1"/>
  <c r="A156"/>
  <c r="Z164"/>
  <c r="AA161"/>
  <c r="B161" s="1"/>
  <c r="A161" s="1"/>
  <c r="Z162"/>
  <c r="AA159"/>
  <c r="B159" s="1"/>
  <c r="Z163"/>
  <c r="AA160"/>
  <c r="B160" s="1"/>
  <c r="A160" l="1"/>
  <c r="A159"/>
  <c r="Z167"/>
  <c r="AA164"/>
  <c r="B164" s="1"/>
  <c r="A164" s="1"/>
  <c r="Z166"/>
  <c r="AA163"/>
  <c r="B163" s="1"/>
  <c r="AA162"/>
  <c r="B162" s="1"/>
  <c r="Z165"/>
  <c r="A163" l="1"/>
  <c r="A162"/>
  <c r="AA167"/>
  <c r="B167" s="1"/>
  <c r="A167" s="1"/>
  <c r="Z170"/>
  <c r="AA166"/>
  <c r="B166" s="1"/>
  <c r="Z169"/>
  <c r="Z168"/>
  <c r="AA165"/>
  <c r="B165" s="1"/>
  <c r="A166" l="1"/>
  <c r="A165"/>
  <c r="AA170"/>
  <c r="B170" s="1"/>
  <c r="A170" s="1"/>
  <c r="Z173"/>
  <c r="Z172"/>
  <c r="AA169"/>
  <c r="B169" s="1"/>
  <c r="Z171"/>
  <c r="AA168"/>
  <c r="B168" s="1"/>
  <c r="A169" l="1"/>
  <c r="A168"/>
  <c r="AA173"/>
  <c r="B173" s="1"/>
  <c r="A173" s="1"/>
  <c r="Z176"/>
  <c r="Z174"/>
  <c r="AA171"/>
  <c r="B171" s="1"/>
  <c r="Z175"/>
  <c r="AA172"/>
  <c r="B172" s="1"/>
  <c r="A172" l="1"/>
  <c r="A171"/>
  <c r="AA176"/>
  <c r="B176" s="1"/>
  <c r="A176" s="1"/>
  <c r="Z179"/>
  <c r="Z177"/>
  <c r="AA174"/>
  <c r="B174" s="1"/>
  <c r="Z178"/>
  <c r="AA175"/>
  <c r="B175" s="1"/>
  <c r="A175" l="1"/>
  <c r="A174"/>
  <c r="AA179"/>
  <c r="B179" s="1"/>
  <c r="A179" s="1"/>
  <c r="Z182"/>
  <c r="AA178"/>
  <c r="B178" s="1"/>
  <c r="Z181"/>
  <c r="Z180"/>
  <c r="AA177"/>
  <c r="B177" s="1"/>
  <c r="A178" l="1"/>
  <c r="A177"/>
  <c r="Z185"/>
  <c r="AA182"/>
  <c r="B182" s="1"/>
  <c r="A182" s="1"/>
  <c r="Z184"/>
  <c r="AA181"/>
  <c r="B181" s="1"/>
  <c r="Z183"/>
  <c r="AA180"/>
  <c r="B180" s="1"/>
  <c r="A181" l="1"/>
  <c r="A180"/>
  <c r="AA185"/>
  <c r="B185" s="1"/>
  <c r="A185" s="1"/>
  <c r="Z188"/>
  <c r="Z186"/>
  <c r="AA183"/>
  <c r="B183" s="1"/>
  <c r="Z187"/>
  <c r="AA184"/>
  <c r="B184" s="1"/>
  <c r="A184" l="1"/>
  <c r="A183"/>
  <c r="AA188"/>
  <c r="B188" s="1"/>
  <c r="A188" s="1"/>
  <c r="Z191"/>
  <c r="Z189"/>
  <c r="AA186"/>
  <c r="B186" s="1"/>
  <c r="Z190"/>
  <c r="AA187"/>
  <c r="B187" s="1"/>
  <c r="A187" l="1"/>
  <c r="A186"/>
  <c r="AA191"/>
  <c r="B191" s="1"/>
  <c r="A191" s="1"/>
  <c r="Z194"/>
  <c r="AA190"/>
  <c r="B190" s="1"/>
  <c r="Z193"/>
  <c r="Z192"/>
  <c r="AA189"/>
  <c r="B189" s="1"/>
  <c r="A190" l="1"/>
  <c r="A189"/>
  <c r="Z197"/>
  <c r="AA194"/>
  <c r="B194" s="1"/>
  <c r="A194" s="1"/>
  <c r="Z196"/>
  <c r="AA193"/>
  <c r="B193" s="1"/>
  <c r="Z195"/>
  <c r="AA192"/>
  <c r="B192" s="1"/>
  <c r="A193" l="1"/>
  <c r="A192"/>
  <c r="AA197"/>
  <c r="B197" s="1"/>
  <c r="A197" s="1"/>
  <c r="Z200"/>
  <c r="Z198"/>
  <c r="AA195"/>
  <c r="B195" s="1"/>
  <c r="Z199"/>
  <c r="AA196"/>
  <c r="B196" s="1"/>
  <c r="A196" l="1"/>
  <c r="A195"/>
  <c r="AA200"/>
  <c r="B200" s="1"/>
  <c r="A200" s="1"/>
  <c r="Z203"/>
  <c r="AA199"/>
  <c r="B199" s="1"/>
  <c r="Z202"/>
  <c r="Z201"/>
  <c r="AA198"/>
  <c r="B198" s="1"/>
  <c r="A199" l="1"/>
  <c r="A198"/>
  <c r="AA203"/>
  <c r="B203" s="1"/>
  <c r="A203" s="1"/>
  <c r="Z206"/>
  <c r="Z205"/>
  <c r="AA202"/>
  <c r="B202" s="1"/>
  <c r="AA201"/>
  <c r="B201" s="1"/>
  <c r="Z204"/>
  <c r="A202" l="1"/>
  <c r="A201"/>
  <c r="AA206"/>
  <c r="B206" s="1"/>
  <c r="A206" s="1"/>
  <c r="Z209"/>
  <c r="AA204"/>
  <c r="B204" s="1"/>
  <c r="Z207"/>
  <c r="Z208"/>
  <c r="AA205"/>
  <c r="B205" s="1"/>
  <c r="A205" l="1"/>
  <c r="A204"/>
  <c r="AA209"/>
  <c r="B209" s="1"/>
  <c r="A209" s="1"/>
  <c r="Z212"/>
  <c r="Z211"/>
  <c r="AA208"/>
  <c r="B208" s="1"/>
  <c r="Z210"/>
  <c r="AA207"/>
  <c r="B207" s="1"/>
  <c r="A208" l="1"/>
  <c r="A207"/>
  <c r="AA212"/>
  <c r="B212" s="1"/>
  <c r="A212" s="1"/>
  <c r="Z215"/>
  <c r="Z213"/>
  <c r="AA210"/>
  <c r="B210" s="1"/>
  <c r="Z214"/>
  <c r="AA211"/>
  <c r="B211" s="1"/>
  <c r="A211" l="1"/>
  <c r="A210"/>
  <c r="AA215"/>
  <c r="B215" s="1"/>
  <c r="A215" s="1"/>
  <c r="Z218"/>
  <c r="Z216"/>
  <c r="AA213"/>
  <c r="B213" s="1"/>
  <c r="Z217"/>
  <c r="AA214"/>
  <c r="B214" s="1"/>
  <c r="A214" l="1"/>
  <c r="A213"/>
  <c r="Z221"/>
  <c r="AA218"/>
  <c r="B218" s="1"/>
  <c r="A218" s="1"/>
  <c r="AA217"/>
  <c r="B217" s="1"/>
  <c r="Z220"/>
  <c r="Z219"/>
  <c r="AA216"/>
  <c r="B216" s="1"/>
  <c r="A217" l="1"/>
  <c r="A216"/>
  <c r="AA221"/>
  <c r="B221" s="1"/>
  <c r="A221" s="1"/>
  <c r="Z224"/>
  <c r="Z223"/>
  <c r="AA220"/>
  <c r="B220" s="1"/>
  <c r="Z222"/>
  <c r="AA219"/>
  <c r="B219" s="1"/>
  <c r="A220" l="1"/>
  <c r="A219"/>
  <c r="AA224"/>
  <c r="B224" s="1"/>
  <c r="A224" s="1"/>
  <c r="Z227"/>
  <c r="Z226"/>
  <c r="AA223"/>
  <c r="B223" s="1"/>
  <c r="Z225"/>
  <c r="AA222"/>
  <c r="B222" s="1"/>
  <c r="A223" l="1"/>
  <c r="A222"/>
  <c r="AA227"/>
  <c r="B227" s="1"/>
  <c r="A227" s="1"/>
  <c r="Z230"/>
  <c r="Z228"/>
  <c r="AA225"/>
  <c r="B225" s="1"/>
  <c r="Z229"/>
  <c r="AA226"/>
  <c r="B226" s="1"/>
  <c r="A226" l="1"/>
  <c r="A225"/>
  <c r="Z233"/>
  <c r="AA230"/>
  <c r="B230" s="1"/>
  <c r="A230" s="1"/>
  <c r="Z231"/>
  <c r="AA228"/>
  <c r="B228" s="1"/>
  <c r="AA229"/>
  <c r="B229" s="1"/>
  <c r="Z232"/>
  <c r="A229" l="1"/>
  <c r="A228"/>
  <c r="Z236"/>
  <c r="AA233"/>
  <c r="B233" s="1"/>
  <c r="A233" s="1"/>
  <c r="Z235"/>
  <c r="AA232"/>
  <c r="B232" s="1"/>
  <c r="Z234"/>
  <c r="AA231"/>
  <c r="B231" s="1"/>
  <c r="A232" l="1"/>
  <c r="A231"/>
  <c r="Z239"/>
  <c r="AA236"/>
  <c r="B236" s="1"/>
  <c r="A236" s="1"/>
  <c r="Z237"/>
  <c r="AA234"/>
  <c r="B234" s="1"/>
  <c r="Z238"/>
  <c r="AA235"/>
  <c r="B235" s="1"/>
  <c r="A235" l="1"/>
  <c r="A234"/>
  <c r="Z242"/>
  <c r="AA239"/>
  <c r="B239" s="1"/>
  <c r="A239" s="1"/>
  <c r="Z240"/>
  <c r="AA237"/>
  <c r="B237" s="1"/>
  <c r="Z241"/>
  <c r="AA238"/>
  <c r="B238" s="1"/>
  <c r="A238" l="1"/>
  <c r="A237"/>
  <c r="Z245"/>
  <c r="AA242"/>
  <c r="B242" s="1"/>
  <c r="A242" s="1"/>
  <c r="AA241"/>
  <c r="B241" s="1"/>
  <c r="Z244"/>
  <c r="Z243"/>
  <c r="AA240"/>
  <c r="B240" s="1"/>
  <c r="A241" l="1"/>
  <c r="A240"/>
  <c r="AA245"/>
  <c r="B245" s="1"/>
  <c r="A245" s="1"/>
  <c r="Z248"/>
  <c r="Z246"/>
  <c r="AA243"/>
  <c r="B243" s="1"/>
  <c r="Z247"/>
  <c r="AA244"/>
  <c r="B244" s="1"/>
  <c r="A244" l="1"/>
  <c r="A243"/>
  <c r="AA248"/>
  <c r="B248" s="1"/>
  <c r="A248" s="1"/>
  <c r="Z251"/>
  <c r="Z249"/>
  <c r="AA246"/>
  <c r="B246" s="1"/>
  <c r="Z250"/>
  <c r="AA247"/>
  <c r="B247" s="1"/>
  <c r="A247" l="1"/>
  <c r="A246"/>
  <c r="AA251"/>
  <c r="B251" s="1"/>
  <c r="A251" s="1"/>
  <c r="Z254"/>
  <c r="Z253"/>
  <c r="AA250"/>
  <c r="B250" s="1"/>
  <c r="Z252"/>
  <c r="AA249"/>
  <c r="B249" s="1"/>
  <c r="A250" l="1"/>
  <c r="A249"/>
  <c r="Z257"/>
  <c r="AA254"/>
  <c r="B254" s="1"/>
  <c r="A254" s="1"/>
  <c r="AA253"/>
  <c r="B253" s="1"/>
  <c r="Z256"/>
  <c r="Z255"/>
  <c r="AA252"/>
  <c r="B252" s="1"/>
  <c r="A253" l="1"/>
  <c r="A252"/>
  <c r="AA257"/>
  <c r="B257" s="1"/>
  <c r="A257" s="1"/>
  <c r="Z260"/>
  <c r="AA255"/>
  <c r="B255" s="1"/>
  <c r="Z258"/>
  <c r="AA256"/>
  <c r="B256" s="1"/>
  <c r="Z259"/>
  <c r="A256" l="1"/>
  <c r="A255"/>
  <c r="AA260"/>
  <c r="B260" s="1"/>
  <c r="A260" s="1"/>
  <c r="Z263"/>
  <c r="Z261"/>
  <c r="AA258"/>
  <c r="B258" s="1"/>
  <c r="Z262"/>
  <c r="AA259"/>
  <c r="B259" s="1"/>
  <c r="A259" l="1"/>
  <c r="A258"/>
  <c r="AA263"/>
  <c r="B263" s="1"/>
  <c r="A263" s="1"/>
  <c r="Z266"/>
  <c r="Z265"/>
  <c r="AA262"/>
  <c r="B262" s="1"/>
  <c r="Z264"/>
  <c r="AA261"/>
  <c r="B261" s="1"/>
  <c r="A262" l="1"/>
  <c r="A261"/>
  <c r="AA266"/>
  <c r="B266" s="1"/>
  <c r="A266" s="1"/>
  <c r="Z269"/>
  <c r="Z267"/>
  <c r="AA264"/>
  <c r="B264" s="1"/>
  <c r="Z268"/>
  <c r="AA265"/>
  <c r="B265" s="1"/>
  <c r="A265" l="1"/>
  <c r="A264"/>
  <c r="AA269"/>
  <c r="B269" s="1"/>
  <c r="A269" s="1"/>
  <c r="Z272"/>
  <c r="AA267"/>
  <c r="B267" s="1"/>
  <c r="Z270"/>
  <c r="Z271"/>
  <c r="AA268"/>
  <c r="B268" s="1"/>
  <c r="A268" l="1"/>
  <c r="A267"/>
  <c r="AA272"/>
  <c r="B272" s="1"/>
  <c r="A272" s="1"/>
  <c r="Z275"/>
  <c r="Z274"/>
  <c r="AA271"/>
  <c r="B271" s="1"/>
  <c r="Z273"/>
  <c r="AA270"/>
  <c r="B270" s="1"/>
  <c r="A271" l="1"/>
  <c r="A270"/>
  <c r="Z278"/>
  <c r="AA275"/>
  <c r="B275" s="1"/>
  <c r="A275" s="1"/>
  <c r="Z277"/>
  <c r="AA274"/>
  <c r="B274" s="1"/>
  <c r="Z276"/>
  <c r="AA273"/>
  <c r="B273" s="1"/>
  <c r="A274" l="1"/>
  <c r="A273"/>
  <c r="Z281"/>
  <c r="AA278"/>
  <c r="B278" s="1"/>
  <c r="A278" s="1"/>
  <c r="Z279"/>
  <c r="AA276"/>
  <c r="B276" s="1"/>
  <c r="AA277"/>
  <c r="B277" s="1"/>
  <c r="Z280"/>
  <c r="A277" l="1"/>
  <c r="A276"/>
  <c r="Z284"/>
  <c r="AA281"/>
  <c r="B281" s="1"/>
  <c r="A281" s="1"/>
  <c r="AA279"/>
  <c r="B279" s="1"/>
  <c r="Z282"/>
  <c r="AA280"/>
  <c r="B280" s="1"/>
  <c r="Z283"/>
  <c r="A280" l="1"/>
  <c r="A279"/>
  <c r="AA284"/>
  <c r="B284" s="1"/>
  <c r="A284" s="1"/>
  <c r="Z287"/>
  <c r="Z285"/>
  <c r="AA282"/>
  <c r="B282" s="1"/>
  <c r="Z286"/>
  <c r="AA283"/>
  <c r="B283" s="1"/>
  <c r="A283" l="1"/>
  <c r="A282"/>
  <c r="AA287"/>
  <c r="B287" s="1"/>
  <c r="A287" s="1"/>
  <c r="Z290"/>
  <c r="Z289"/>
  <c r="AA286"/>
  <c r="B286" s="1"/>
  <c r="Z288"/>
  <c r="AA285"/>
  <c r="B285" s="1"/>
  <c r="A286" l="1"/>
  <c r="A285"/>
  <c r="AA290"/>
  <c r="B290" s="1"/>
  <c r="A290" s="1"/>
  <c r="Z293"/>
  <c r="Z291"/>
  <c r="AA288"/>
  <c r="B288" s="1"/>
  <c r="Z292"/>
  <c r="AA289"/>
  <c r="B289" s="1"/>
  <c r="A289" l="1"/>
  <c r="A288"/>
  <c r="AA293"/>
  <c r="B293" s="1"/>
  <c r="A293" s="1"/>
  <c r="Z296"/>
  <c r="AA291"/>
  <c r="B291" s="1"/>
  <c r="Z294"/>
  <c r="Z295"/>
  <c r="AA292"/>
  <c r="B292" s="1"/>
  <c r="A292" l="1"/>
  <c r="A291"/>
  <c r="AA296"/>
  <c r="B296" s="1"/>
  <c r="A296" s="1"/>
  <c r="Z299"/>
  <c r="Z298"/>
  <c r="AA295"/>
  <c r="B295" s="1"/>
  <c r="Z297"/>
  <c r="AA294"/>
  <c r="B294" s="1"/>
  <c r="A295" l="1"/>
  <c r="A294"/>
  <c r="AA299"/>
  <c r="B299" s="1"/>
  <c r="A299" s="1"/>
  <c r="Z302"/>
  <c r="Z301"/>
  <c r="AA298"/>
  <c r="B298" s="1"/>
  <c r="Z300"/>
  <c r="AA297"/>
  <c r="B297" s="1"/>
  <c r="A298" l="1"/>
  <c r="A297"/>
  <c r="Z305"/>
  <c r="AA302"/>
  <c r="B302" s="1"/>
  <c r="A302" s="1"/>
  <c r="Z303"/>
  <c r="AA300"/>
  <c r="B300" s="1"/>
  <c r="Z304"/>
  <c r="AA301"/>
  <c r="B301" s="1"/>
  <c r="A301" l="1"/>
  <c r="A300"/>
  <c r="Z308"/>
  <c r="AA305"/>
  <c r="B305" s="1"/>
  <c r="A305" s="1"/>
  <c r="Z307"/>
  <c r="AA304"/>
  <c r="B304" s="1"/>
  <c r="AA303"/>
  <c r="B303" s="1"/>
  <c r="Z306"/>
  <c r="A304" l="1"/>
  <c r="A303"/>
  <c r="Z311"/>
  <c r="AA308"/>
  <c r="B308" s="1"/>
  <c r="A308" s="1"/>
  <c r="Z310"/>
  <c r="AA307"/>
  <c r="B307" s="1"/>
  <c r="Z309"/>
  <c r="AA306"/>
  <c r="B306" s="1"/>
  <c r="A307" l="1"/>
  <c r="A306"/>
  <c r="AA311"/>
  <c r="B311" s="1"/>
  <c r="A311" s="1"/>
  <c r="Z314"/>
  <c r="Z312"/>
  <c r="AA309"/>
  <c r="B309" s="1"/>
  <c r="Z313"/>
  <c r="AA310"/>
  <c r="B310" s="1"/>
  <c r="A310" l="1"/>
  <c r="A309"/>
  <c r="AA314"/>
  <c r="B314" s="1"/>
  <c r="A314" s="1"/>
  <c r="Z317"/>
  <c r="Z315"/>
  <c r="AA312"/>
  <c r="B312" s="1"/>
  <c r="Z316"/>
  <c r="AA313"/>
  <c r="B313" s="1"/>
  <c r="A313" l="1"/>
  <c r="A312"/>
  <c r="AA317"/>
  <c r="B317" s="1"/>
  <c r="A317" s="1"/>
  <c r="Z320"/>
  <c r="Z319"/>
  <c r="AA316"/>
  <c r="B316" s="1"/>
  <c r="AA315"/>
  <c r="B315" s="1"/>
  <c r="Z318"/>
  <c r="A316" l="1"/>
  <c r="A315"/>
  <c r="AA320"/>
  <c r="B320" s="1"/>
  <c r="A320" s="1"/>
  <c r="Z323"/>
  <c r="Z322"/>
  <c r="AA319"/>
  <c r="B319" s="1"/>
  <c r="Z321"/>
  <c r="AA318"/>
  <c r="B318" s="1"/>
  <c r="A319" l="1"/>
  <c r="A318"/>
  <c r="Z326"/>
  <c r="AA323"/>
  <c r="B323" s="1"/>
  <c r="A323" s="1"/>
  <c r="Z324"/>
  <c r="AA321"/>
  <c r="B321" s="1"/>
  <c r="Z325"/>
  <c r="AA322"/>
  <c r="B322" s="1"/>
  <c r="A322" l="1"/>
  <c r="A321"/>
  <c r="AA326"/>
  <c r="B326" s="1"/>
  <c r="A326" s="1"/>
  <c r="Z329"/>
  <c r="Z328"/>
  <c r="AA325"/>
  <c r="B325" s="1"/>
  <c r="Z327"/>
  <c r="AA324"/>
  <c r="B324" s="1"/>
  <c r="A325" l="1"/>
  <c r="A324"/>
  <c r="Z332"/>
  <c r="AA329"/>
  <c r="B329" s="1"/>
  <c r="A329" s="1"/>
  <c r="Z331"/>
  <c r="AA328"/>
  <c r="B328" s="1"/>
  <c r="AA327"/>
  <c r="B327" s="1"/>
  <c r="Z330"/>
  <c r="A328" l="1"/>
  <c r="A327"/>
  <c r="AA332"/>
  <c r="B332" s="1"/>
  <c r="A332" s="1"/>
  <c r="Z335"/>
  <c r="Z334"/>
  <c r="AA331"/>
  <c r="B331" s="1"/>
  <c r="Z333"/>
  <c r="AA330"/>
  <c r="B330" s="1"/>
  <c r="A331" l="1"/>
  <c r="A330"/>
  <c r="Z338"/>
  <c r="AA335"/>
  <c r="B335" s="1"/>
  <c r="A335" s="1"/>
  <c r="Z337"/>
  <c r="AA334"/>
  <c r="B334" s="1"/>
  <c r="Z336"/>
  <c r="AA333"/>
  <c r="B333" s="1"/>
  <c r="A334" l="1"/>
  <c r="A333"/>
  <c r="AA338"/>
  <c r="B338" s="1"/>
  <c r="A338" s="1"/>
  <c r="Z341"/>
  <c r="Z339"/>
  <c r="AA336"/>
  <c r="B336" s="1"/>
  <c r="Z340"/>
  <c r="AA337"/>
  <c r="B337" s="1"/>
  <c r="A337" l="1"/>
  <c r="A336"/>
  <c r="Z344"/>
  <c r="AA341"/>
  <c r="B341" s="1"/>
  <c r="A341" s="1"/>
  <c r="AA340"/>
  <c r="B340" s="1"/>
  <c r="Z343"/>
  <c r="AA339"/>
  <c r="B339" s="1"/>
  <c r="Z342"/>
  <c r="A340" l="1"/>
  <c r="A339"/>
  <c r="Z347"/>
  <c r="AA344"/>
  <c r="B344" s="1"/>
  <c r="A344" s="1"/>
  <c r="Z345"/>
  <c r="AA342"/>
  <c r="B342" s="1"/>
  <c r="Z346"/>
  <c r="AA343"/>
  <c r="B343" s="1"/>
  <c r="A343" l="1"/>
  <c r="A342"/>
  <c r="AA347"/>
  <c r="B347" s="1"/>
  <c r="A347" s="1"/>
  <c r="Z350"/>
  <c r="Z349"/>
  <c r="AA346"/>
  <c r="B346" s="1"/>
  <c r="Z348"/>
  <c r="AA345"/>
  <c r="B345" s="1"/>
  <c r="A346" l="1"/>
  <c r="A345"/>
  <c r="AA350"/>
  <c r="B350" s="1"/>
  <c r="A350" s="1"/>
  <c r="Z353"/>
  <c r="Z352"/>
  <c r="AA349"/>
  <c r="B349" s="1"/>
  <c r="Z351"/>
  <c r="AA348"/>
  <c r="B348" s="1"/>
  <c r="A349" l="1"/>
  <c r="A348"/>
  <c r="AA353"/>
  <c r="B353" s="1"/>
  <c r="A353" s="1"/>
  <c r="Z356"/>
  <c r="AA351"/>
  <c r="B351" s="1"/>
  <c r="Z354"/>
  <c r="AA352"/>
  <c r="B352" s="1"/>
  <c r="Z355"/>
  <c r="A352" l="1"/>
  <c r="A351"/>
  <c r="Z359"/>
  <c r="AA356"/>
  <c r="B356" s="1"/>
  <c r="A356" s="1"/>
  <c r="Z357"/>
  <c r="AA354"/>
  <c r="B354" s="1"/>
  <c r="Z358"/>
  <c r="AA355"/>
  <c r="B355" s="1"/>
  <c r="A355" l="1"/>
  <c r="A354"/>
  <c r="AA359"/>
  <c r="B359" s="1"/>
  <c r="A359" s="1"/>
  <c r="Z362"/>
  <c r="Z361"/>
  <c r="AA358"/>
  <c r="B358" s="1"/>
  <c r="Z360"/>
  <c r="AA357"/>
  <c r="B357" s="1"/>
  <c r="A358" l="1"/>
  <c r="A357"/>
  <c r="AA362"/>
  <c r="B362" s="1"/>
  <c r="A362" s="1"/>
  <c r="Z365"/>
  <c r="Z363"/>
  <c r="AA360"/>
  <c r="B360" s="1"/>
  <c r="Z364"/>
  <c r="AA361"/>
  <c r="B361" s="1"/>
  <c r="A361" l="1"/>
  <c r="A360"/>
  <c r="Z368"/>
  <c r="AA365"/>
  <c r="B365" s="1"/>
  <c r="A365" s="1"/>
  <c r="AA363"/>
  <c r="B363" s="1"/>
  <c r="Z366"/>
  <c r="AA364"/>
  <c r="B364" s="1"/>
  <c r="Z367"/>
  <c r="A364" l="1"/>
  <c r="A363"/>
  <c r="AA368"/>
  <c r="B368" s="1"/>
  <c r="A368" s="1"/>
  <c r="Z371"/>
  <c r="Z370"/>
  <c r="AA367"/>
  <c r="B367" s="1"/>
  <c r="Z369"/>
  <c r="AA366"/>
  <c r="B366" s="1"/>
  <c r="A367" l="1"/>
  <c r="A366"/>
  <c r="Z374"/>
  <c r="AA371"/>
  <c r="B371" s="1"/>
  <c r="A371" s="1"/>
  <c r="Z373"/>
  <c r="AA370"/>
  <c r="B370" s="1"/>
  <c r="AA369"/>
  <c r="B369" s="1"/>
  <c r="Z372"/>
  <c r="A370" l="1"/>
  <c r="A369"/>
  <c r="Z377"/>
  <c r="AA374"/>
  <c r="B374" s="1"/>
  <c r="A374" s="1"/>
  <c r="AA372"/>
  <c r="B372" s="1"/>
  <c r="Z375"/>
  <c r="Z376"/>
  <c r="AA373"/>
  <c r="B373" s="1"/>
  <c r="A373" l="1"/>
  <c r="A372"/>
  <c r="AA377"/>
  <c r="B377" s="1"/>
  <c r="A377" s="1"/>
  <c r="Z380"/>
  <c r="AA376"/>
  <c r="B376" s="1"/>
  <c r="Z379"/>
  <c r="Z378"/>
  <c r="AA375"/>
  <c r="B375" s="1"/>
  <c r="A376" l="1"/>
  <c r="A375"/>
  <c r="AA380"/>
  <c r="B380" s="1"/>
  <c r="A380" s="1"/>
  <c r="Z383"/>
  <c r="Z381"/>
  <c r="AA378"/>
  <c r="B378" s="1"/>
  <c r="Z382"/>
  <c r="AA379"/>
  <c r="B379" s="1"/>
  <c r="A379" l="1"/>
  <c r="A378"/>
  <c r="AA383"/>
  <c r="B383" s="1"/>
  <c r="A383" s="1"/>
  <c r="Z386"/>
  <c r="AA381"/>
  <c r="B381" s="1"/>
  <c r="Z384"/>
  <c r="Z385"/>
  <c r="AA382"/>
  <c r="B382" s="1"/>
  <c r="A382" l="1"/>
  <c r="A381"/>
  <c r="Z389"/>
  <c r="AA386"/>
  <c r="B386" s="1"/>
  <c r="A386" s="1"/>
  <c r="AA385"/>
  <c r="B385" s="1"/>
  <c r="Z388"/>
  <c r="AA384"/>
  <c r="B384" s="1"/>
  <c r="Z387"/>
  <c r="A385" l="1"/>
  <c r="A384"/>
  <c r="AA389"/>
  <c r="B389" s="1"/>
  <c r="A389" s="1"/>
  <c r="Z392"/>
  <c r="Z390"/>
  <c r="AA387"/>
  <c r="B387" s="1"/>
  <c r="AA388"/>
  <c r="B388" s="1"/>
  <c r="Z391"/>
  <c r="A388" l="1"/>
  <c r="A387"/>
  <c r="Z395"/>
  <c r="AA392"/>
  <c r="B392" s="1"/>
  <c r="A392" s="1"/>
  <c r="Z393"/>
  <c r="AA390"/>
  <c r="B390" s="1"/>
  <c r="Z394"/>
  <c r="AA391"/>
  <c r="B391" s="1"/>
  <c r="A391" l="1"/>
  <c r="A390"/>
  <c r="Z398"/>
  <c r="AA395"/>
  <c r="B395" s="1"/>
  <c r="A395" s="1"/>
  <c r="Z397"/>
  <c r="AA394"/>
  <c r="B394" s="1"/>
  <c r="AA393"/>
  <c r="B393" s="1"/>
  <c r="Z396"/>
  <c r="A394" l="1"/>
  <c r="A393"/>
  <c r="Z401"/>
  <c r="AA398"/>
  <c r="B398" s="1"/>
  <c r="A398" s="1"/>
  <c r="Z400"/>
  <c r="AA397"/>
  <c r="B397" s="1"/>
  <c r="AA396"/>
  <c r="B396" s="1"/>
  <c r="Z399"/>
  <c r="A397" l="1"/>
  <c r="A396"/>
  <c r="AA401"/>
  <c r="B401" s="1"/>
  <c r="A401" s="1"/>
  <c r="Z404"/>
  <c r="Z403"/>
  <c r="AA400"/>
  <c r="B400" s="1"/>
  <c r="Z402"/>
  <c r="AA399"/>
  <c r="B399" s="1"/>
  <c r="A400" l="1"/>
  <c r="A399"/>
  <c r="Z407"/>
  <c r="AA404"/>
  <c r="B404" s="1"/>
  <c r="A404" s="1"/>
  <c r="Z405"/>
  <c r="AA402"/>
  <c r="B402" s="1"/>
  <c r="Z406"/>
  <c r="AA403"/>
  <c r="B403" s="1"/>
  <c r="A403" l="1"/>
  <c r="A402"/>
  <c r="AA407"/>
  <c r="B407" s="1"/>
  <c r="A407" s="1"/>
  <c r="Z410"/>
  <c r="Z409"/>
  <c r="AA406"/>
  <c r="B406" s="1"/>
  <c r="AA405"/>
  <c r="B405" s="1"/>
  <c r="Z408"/>
  <c r="A406" l="1"/>
  <c r="A405"/>
  <c r="AA410"/>
  <c r="B410" s="1"/>
  <c r="A410" s="1"/>
  <c r="Z413"/>
  <c r="AA409"/>
  <c r="B409" s="1"/>
  <c r="Z412"/>
  <c r="Z411"/>
  <c r="AA408"/>
  <c r="B408" s="1"/>
  <c r="A409" l="1"/>
  <c r="A408"/>
  <c r="Z416"/>
  <c r="AA413"/>
  <c r="B413" s="1"/>
  <c r="A413" s="1"/>
  <c r="Z414"/>
  <c r="AA411"/>
  <c r="B411" s="1"/>
  <c r="Z415"/>
  <c r="AA412"/>
  <c r="B412" s="1"/>
  <c r="A412" l="1"/>
  <c r="A411"/>
  <c r="AA416"/>
  <c r="B416" s="1"/>
  <c r="A416" s="1"/>
  <c r="Z419"/>
  <c r="Z418"/>
  <c r="AA415"/>
  <c r="B415" s="1"/>
  <c r="Z417"/>
  <c r="AA414"/>
  <c r="B414" s="1"/>
  <c r="A415" l="1"/>
  <c r="A414"/>
  <c r="AA419"/>
  <c r="B419" s="1"/>
  <c r="A419" s="1"/>
  <c r="Z422"/>
  <c r="Z421"/>
  <c r="AA418"/>
  <c r="B418" s="1"/>
  <c r="Z420"/>
  <c r="AA417"/>
  <c r="B417" s="1"/>
  <c r="A418" l="1"/>
  <c r="A417"/>
  <c r="Z425"/>
  <c r="AA422"/>
  <c r="B422" s="1"/>
  <c r="A422" s="1"/>
  <c r="Z423"/>
  <c r="AA420"/>
  <c r="B420" s="1"/>
  <c r="Z424"/>
  <c r="AA421"/>
  <c r="B421" s="1"/>
  <c r="A421" l="1"/>
  <c r="A420"/>
  <c r="AA425"/>
  <c r="B425" s="1"/>
  <c r="A425" s="1"/>
  <c r="Z428"/>
  <c r="Z427"/>
  <c r="AA424"/>
  <c r="B424" s="1"/>
  <c r="Z426"/>
  <c r="AA423"/>
  <c r="B423" s="1"/>
  <c r="A424" l="1"/>
  <c r="A423"/>
  <c r="AA428"/>
  <c r="B428" s="1"/>
  <c r="A428" s="1"/>
  <c r="Z431"/>
  <c r="Z430"/>
  <c r="AA427"/>
  <c r="B427" s="1"/>
  <c r="Z429"/>
  <c r="AA426"/>
  <c r="B426" s="1"/>
  <c r="A427" l="1"/>
  <c r="A426"/>
  <c r="Z434"/>
  <c r="AA431"/>
  <c r="B431" s="1"/>
  <c r="A431" s="1"/>
  <c r="Z432"/>
  <c r="AA429"/>
  <c r="B429" s="1"/>
  <c r="Z433"/>
  <c r="AA430"/>
  <c r="B430" s="1"/>
  <c r="A430" l="1"/>
  <c r="A429"/>
  <c r="AA434"/>
  <c r="B434" s="1"/>
  <c r="A434" s="1"/>
  <c r="Z437"/>
  <c r="AA433"/>
  <c r="B433" s="1"/>
  <c r="Z436"/>
  <c r="Z435"/>
  <c r="AA432"/>
  <c r="B432" s="1"/>
  <c r="A433" l="1"/>
  <c r="A432"/>
  <c r="AA437"/>
  <c r="B437" s="1"/>
  <c r="A437" s="1"/>
  <c r="Z440"/>
  <c r="Z439"/>
  <c r="AA436"/>
  <c r="B436" s="1"/>
  <c r="Z438"/>
  <c r="AA435"/>
  <c r="B435" s="1"/>
  <c r="A436" l="1"/>
  <c r="A435"/>
  <c r="AA440"/>
  <c r="B440" s="1"/>
  <c r="A440" s="1"/>
  <c r="Z443"/>
  <c r="Z441"/>
  <c r="AA438"/>
  <c r="B438" s="1"/>
  <c r="Z442"/>
  <c r="AA439"/>
  <c r="B439" s="1"/>
  <c r="A439" l="1"/>
  <c r="A438"/>
  <c r="AA443"/>
  <c r="B443" s="1"/>
  <c r="A443" s="1"/>
  <c r="Z446"/>
  <c r="Z445"/>
  <c r="AA442"/>
  <c r="B442" s="1"/>
  <c r="Z444"/>
  <c r="AA441"/>
  <c r="B441" s="1"/>
  <c r="O235" i="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235" i="21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 i="5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80" i="21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B235" i="11"/>
  <c r="B234"/>
  <c r="B233"/>
  <c r="B232"/>
  <c r="B231"/>
  <c r="C231" s="1"/>
  <c r="B230"/>
  <c r="C230" s="1"/>
  <c r="B229"/>
  <c r="C229" s="1"/>
  <c r="B228"/>
  <c r="C228" s="1"/>
  <c r="B227"/>
  <c r="C227" s="1"/>
  <c r="B226"/>
  <c r="C226" s="1"/>
  <c r="B225"/>
  <c r="C225" s="1"/>
  <c r="B224"/>
  <c r="C224" s="1"/>
  <c r="B223"/>
  <c r="C223" s="1"/>
  <c r="B222"/>
  <c r="C222" s="1"/>
  <c r="B221"/>
  <c r="C221" s="1"/>
  <c r="B220"/>
  <c r="C220" s="1"/>
  <c r="B219"/>
  <c r="C219" s="1"/>
  <c r="B218"/>
  <c r="C218" s="1"/>
  <c r="B217"/>
  <c r="C217" s="1"/>
  <c r="B216"/>
  <c r="C216" s="1"/>
  <c r="B215"/>
  <c r="C215" s="1"/>
  <c r="B214"/>
  <c r="C214" s="1"/>
  <c r="B213"/>
  <c r="C213" s="1"/>
  <c r="B212"/>
  <c r="C212" s="1"/>
  <c r="B211"/>
  <c r="C211" s="1"/>
  <c r="B210"/>
  <c r="C210" s="1"/>
  <c r="B209"/>
  <c r="C209" s="1"/>
  <c r="B208"/>
  <c r="C208" s="1"/>
  <c r="B207"/>
  <c r="C207" s="1"/>
  <c r="B206"/>
  <c r="C206" s="1"/>
  <c r="B205"/>
  <c r="C205" s="1"/>
  <c r="B204"/>
  <c r="C204" s="1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G162" s="1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C142" s="1"/>
  <c r="B141"/>
  <c r="B140"/>
  <c r="B139"/>
  <c r="B138"/>
  <c r="C138" s="1"/>
  <c r="B137"/>
  <c r="C137" s="1"/>
  <c r="B136"/>
  <c r="B135"/>
  <c r="C135" s="1"/>
  <c r="B134"/>
  <c r="C134" s="1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C108" s="1"/>
  <c r="B107"/>
  <c r="B106"/>
  <c r="B105"/>
  <c r="B104"/>
  <c r="B103"/>
  <c r="B102"/>
  <c r="B101"/>
  <c r="B100"/>
  <c r="B99"/>
  <c r="B98"/>
  <c r="B97"/>
  <c r="B96"/>
  <c r="B95"/>
  <c r="B94"/>
  <c r="C94" s="1"/>
  <c r="B93"/>
  <c r="C93" s="1"/>
  <c r="B92"/>
  <c r="B91"/>
  <c r="B90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C61" s="1"/>
  <c r="B60"/>
  <c r="C60" s="1"/>
  <c r="B59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B48"/>
  <c r="B47"/>
  <c r="B46"/>
  <c r="B45"/>
  <c r="B44"/>
  <c r="B43"/>
  <c r="B42"/>
  <c r="B41"/>
  <c r="B40"/>
  <c r="B39"/>
  <c r="B38"/>
  <c r="C38" s="1"/>
  <c r="B37"/>
  <c r="B36"/>
  <c r="C36" s="1"/>
  <c r="B35"/>
  <c r="B34"/>
  <c r="B33"/>
  <c r="B32"/>
  <c r="B31"/>
  <c r="B30"/>
  <c r="B29"/>
  <c r="B28"/>
  <c r="B27"/>
  <c r="B26"/>
  <c r="C26" s="1"/>
  <c r="B25"/>
  <c r="C25" s="1"/>
  <c r="B24"/>
  <c r="C24" s="1"/>
  <c r="B23"/>
  <c r="C23" s="1"/>
  <c r="B22"/>
  <c r="B21"/>
  <c r="B20"/>
  <c r="C20" s="1"/>
  <c r="B19"/>
  <c r="B18"/>
  <c r="B17"/>
  <c r="C17" s="1"/>
  <c r="B16"/>
  <c r="B15"/>
  <c r="B14"/>
  <c r="B13"/>
  <c r="B12"/>
  <c r="C12" s="1"/>
  <c r="B11"/>
  <c r="C11" s="1"/>
  <c r="B10"/>
  <c r="B9"/>
  <c r="B8"/>
  <c r="B7"/>
  <c r="C7" s="1"/>
  <c r="B235" i="6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0"/>
  <c r="B159"/>
  <c r="B158"/>
  <c r="B157"/>
  <c r="B155"/>
  <c r="B154"/>
  <c r="B142"/>
  <c r="B141"/>
  <c r="B140"/>
  <c r="B139"/>
  <c r="B138"/>
  <c r="B137"/>
  <c r="B136"/>
  <c r="B135"/>
  <c r="B134"/>
  <c r="B133"/>
  <c r="B132"/>
  <c r="B131"/>
  <c r="B129"/>
  <c r="B128"/>
  <c r="B127"/>
  <c r="B126"/>
  <c r="B125"/>
  <c r="B124"/>
  <c r="B123"/>
  <c r="B122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E134" i="5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O135" i="21"/>
  <c r="E135"/>
  <c r="C135"/>
  <c r="O131"/>
  <c r="E131"/>
  <c r="F131" s="1"/>
  <c r="C131"/>
  <c r="O128"/>
  <c r="E128"/>
  <c r="C128"/>
  <c r="O127"/>
  <c r="E127"/>
  <c r="C127"/>
  <c r="O126"/>
  <c r="E126"/>
  <c r="C126"/>
  <c r="O125"/>
  <c r="E125"/>
  <c r="C125"/>
  <c r="O124"/>
  <c r="E124"/>
  <c r="F124" s="1"/>
  <c r="C124"/>
  <c r="O106"/>
  <c r="E106"/>
  <c r="C106"/>
  <c r="O50"/>
  <c r="E50"/>
  <c r="F50" s="1"/>
  <c r="C50"/>
  <c r="O47"/>
  <c r="E47"/>
  <c r="C47"/>
  <c r="O46"/>
  <c r="E46"/>
  <c r="F46" s="1"/>
  <c r="C46"/>
  <c r="O45"/>
  <c r="E45"/>
  <c r="C45"/>
  <c r="O44"/>
  <c r="E44"/>
  <c r="F44" s="1"/>
  <c r="C44"/>
  <c r="O43"/>
  <c r="E43"/>
  <c r="C43"/>
  <c r="O42"/>
  <c r="E42"/>
  <c r="F42" s="1"/>
  <c r="C42"/>
  <c r="O41"/>
  <c r="E41"/>
  <c r="C41"/>
  <c r="O40"/>
  <c r="E40"/>
  <c r="F40" s="1"/>
  <c r="C40"/>
  <c r="O39"/>
  <c r="E39"/>
  <c r="C39"/>
  <c r="O26"/>
  <c r="E26"/>
  <c r="F26" s="1"/>
  <c r="C26"/>
  <c r="O24"/>
  <c r="E24"/>
  <c r="C24"/>
  <c r="E4"/>
  <c r="E4" i="5"/>
  <c r="B6" i="6"/>
  <c r="B6" i="11"/>
  <c r="F2" i="21" l="1"/>
  <c r="F24"/>
  <c r="F39"/>
  <c r="F41"/>
  <c r="F43"/>
  <c r="F45"/>
  <c r="F47"/>
  <c r="F106"/>
  <c r="F125"/>
  <c r="F127"/>
  <c r="F126"/>
  <c r="F128"/>
  <c r="F135"/>
  <c r="H8" i="11"/>
  <c r="C8"/>
  <c r="H10"/>
  <c r="C10"/>
  <c r="D19" i="16" s="1"/>
  <c r="H14" i="11"/>
  <c r="C14"/>
  <c r="H16"/>
  <c r="C16"/>
  <c r="D37" i="16" s="1"/>
  <c r="H18" i="11"/>
  <c r="I43" i="16" s="1"/>
  <c r="C18" i="11"/>
  <c r="D43" i="16" s="1"/>
  <c r="H22" i="11"/>
  <c r="C22"/>
  <c r="H28"/>
  <c r="I73" i="16" s="1"/>
  <c r="C28" i="11"/>
  <c r="H30"/>
  <c r="I79" i="16" s="1"/>
  <c r="C30" i="11"/>
  <c r="D79" i="16" s="1"/>
  <c r="H32" i="11"/>
  <c r="I85" i="16" s="1"/>
  <c r="C32" i="11"/>
  <c r="D85" i="16" s="1"/>
  <c r="H34" i="11"/>
  <c r="I91" i="16" s="1"/>
  <c r="C34" i="11"/>
  <c r="D91" i="16" s="1"/>
  <c r="H40" i="11"/>
  <c r="I109" i="16" s="1"/>
  <c r="C40" i="11"/>
  <c r="D109" i="16" s="1"/>
  <c r="H42" i="11"/>
  <c r="I115" i="16" s="1"/>
  <c r="C42" i="11"/>
  <c r="D115" i="16" s="1"/>
  <c r="H44" i="11"/>
  <c r="I121" i="16" s="1"/>
  <c r="C44" i="11"/>
  <c r="D121" i="16" s="1"/>
  <c r="H46" i="11"/>
  <c r="I127" i="16" s="1"/>
  <c r="C46" i="11"/>
  <c r="D127" i="16" s="1"/>
  <c r="H48" i="11"/>
  <c r="I133" i="16" s="1"/>
  <c r="C48" i="11"/>
  <c r="H6"/>
  <c r="C6"/>
  <c r="D7" i="16" s="1"/>
  <c r="H9" i="11"/>
  <c r="C9"/>
  <c r="H13"/>
  <c r="C13"/>
  <c r="D28" i="16" s="1"/>
  <c r="H15" i="11"/>
  <c r="I34" i="16" s="1"/>
  <c r="C15" i="11"/>
  <c r="H19"/>
  <c r="C19"/>
  <c r="D46" i="16" s="1"/>
  <c r="H21" i="11"/>
  <c r="I52" i="16" s="1"/>
  <c r="C21" i="11"/>
  <c r="H27"/>
  <c r="C27"/>
  <c r="H29"/>
  <c r="C29"/>
  <c r="H31"/>
  <c r="I82" i="16" s="1"/>
  <c r="C31" i="11"/>
  <c r="D82" i="16" s="1"/>
  <c r="H33" i="11"/>
  <c r="C33"/>
  <c r="H35"/>
  <c r="C35"/>
  <c r="H37"/>
  <c r="I100" i="16" s="1"/>
  <c r="C37" i="11"/>
  <c r="D100" i="16" s="1"/>
  <c r="H39" i="11"/>
  <c r="I106" i="16" s="1"/>
  <c r="C39" i="11"/>
  <c r="D106" i="16" s="1"/>
  <c r="H41" i="11"/>
  <c r="I112" i="16" s="1"/>
  <c r="C41" i="11"/>
  <c r="D112" i="16" s="1"/>
  <c r="H43" i="11"/>
  <c r="I118" i="16" s="1"/>
  <c r="C43" i="11"/>
  <c r="D118" i="16" s="1"/>
  <c r="H45" i="11"/>
  <c r="I124" i="16" s="1"/>
  <c r="C45" i="11"/>
  <c r="D124" i="16" s="1"/>
  <c r="H47" i="11"/>
  <c r="I130" i="16" s="1"/>
  <c r="C47" i="11"/>
  <c r="D130" i="16" s="1"/>
  <c r="H49" i="11"/>
  <c r="I136" i="16" s="1"/>
  <c r="C49" i="11"/>
  <c r="D136" i="16" s="1"/>
  <c r="H12" i="11"/>
  <c r="H20"/>
  <c r="I49" i="16" s="1"/>
  <c r="H24" i="11"/>
  <c r="I61" i="16" s="1"/>
  <c r="D67"/>
  <c r="H26" i="11"/>
  <c r="I67" i="16" s="1"/>
  <c r="D97"/>
  <c r="H36" i="11"/>
  <c r="I97" i="16" s="1"/>
  <c r="I38" i="11"/>
  <c r="J103" i="16" s="1"/>
  <c r="H38" i="11"/>
  <c r="I103" i="16" s="1"/>
  <c r="H7" i="11"/>
  <c r="I10" i="16" s="1"/>
  <c r="H11" i="11"/>
  <c r="H17"/>
  <c r="I40" i="16" s="1"/>
  <c r="D58"/>
  <c r="H23" i="11"/>
  <c r="I58" i="16" s="1"/>
  <c r="D64"/>
  <c r="H25" i="11"/>
  <c r="I64" i="16" s="1"/>
  <c r="D57"/>
  <c r="D60"/>
  <c r="D63"/>
  <c r="D66"/>
  <c r="D69"/>
  <c r="D72"/>
  <c r="D75"/>
  <c r="D78"/>
  <c r="D81"/>
  <c r="D84"/>
  <c r="D87"/>
  <c r="D90"/>
  <c r="D93"/>
  <c r="D96"/>
  <c r="D99"/>
  <c r="D102"/>
  <c r="D105"/>
  <c r="D108"/>
  <c r="D111"/>
  <c r="D114"/>
  <c r="D117"/>
  <c r="D120"/>
  <c r="D123"/>
  <c r="D126"/>
  <c r="D129"/>
  <c r="D132"/>
  <c r="D135"/>
  <c r="D138"/>
  <c r="D141"/>
  <c r="D144"/>
  <c r="D147"/>
  <c r="D150"/>
  <c r="D153"/>
  <c r="D156"/>
  <c r="D159"/>
  <c r="D162"/>
  <c r="D165"/>
  <c r="D168"/>
  <c r="D171"/>
  <c r="D174"/>
  <c r="D177"/>
  <c r="D180"/>
  <c r="D183"/>
  <c r="D186"/>
  <c r="D189"/>
  <c r="D192"/>
  <c r="D195"/>
  <c r="D198"/>
  <c r="D201"/>
  <c r="D204"/>
  <c r="D207"/>
  <c r="D210"/>
  <c r="D213"/>
  <c r="D216"/>
  <c r="D219"/>
  <c r="D222"/>
  <c r="D225"/>
  <c r="D228"/>
  <c r="D231"/>
  <c r="D234"/>
  <c r="D237"/>
  <c r="D240"/>
  <c r="D243"/>
  <c r="D246"/>
  <c r="D249"/>
  <c r="D252"/>
  <c r="D255"/>
  <c r="D258"/>
  <c r="D261"/>
  <c r="D264"/>
  <c r="D267"/>
  <c r="D270"/>
  <c r="D273"/>
  <c r="D276"/>
  <c r="D279"/>
  <c r="D282"/>
  <c r="D285"/>
  <c r="D288"/>
  <c r="D291"/>
  <c r="D294"/>
  <c r="D297"/>
  <c r="D300"/>
  <c r="D303"/>
  <c r="D306"/>
  <c r="D309"/>
  <c r="D312"/>
  <c r="D315"/>
  <c r="D318"/>
  <c r="D321"/>
  <c r="D324"/>
  <c r="D327"/>
  <c r="D330"/>
  <c r="D333"/>
  <c r="D336"/>
  <c r="D339"/>
  <c r="D342"/>
  <c r="D345"/>
  <c r="D348"/>
  <c r="D351"/>
  <c r="D354"/>
  <c r="D357"/>
  <c r="D360"/>
  <c r="D363"/>
  <c r="D366"/>
  <c r="D369"/>
  <c r="D372"/>
  <c r="D375"/>
  <c r="D378"/>
  <c r="D381"/>
  <c r="D384"/>
  <c r="D387"/>
  <c r="D390"/>
  <c r="D393"/>
  <c r="D396"/>
  <c r="D399"/>
  <c r="D402"/>
  <c r="D405"/>
  <c r="D408"/>
  <c r="D411"/>
  <c r="D414"/>
  <c r="D417"/>
  <c r="D420"/>
  <c r="D423"/>
  <c r="D426"/>
  <c r="D429"/>
  <c r="D432"/>
  <c r="D435"/>
  <c r="D441"/>
  <c r="D438"/>
  <c r="D61"/>
  <c r="D62" s="1"/>
  <c r="E60" s="1"/>
  <c r="D151"/>
  <c r="D154"/>
  <c r="D157"/>
  <c r="D172"/>
  <c r="D175"/>
  <c r="D178"/>
  <c r="D181"/>
  <c r="D184"/>
  <c r="D187"/>
  <c r="D190"/>
  <c r="D193"/>
  <c r="D199"/>
  <c r="D202"/>
  <c r="D205"/>
  <c r="D208"/>
  <c r="D217"/>
  <c r="D220"/>
  <c r="D221" s="1"/>
  <c r="D223"/>
  <c r="D226"/>
  <c r="D227" s="1"/>
  <c r="D229"/>
  <c r="D232"/>
  <c r="D233" s="1"/>
  <c r="D235"/>
  <c r="D238"/>
  <c r="D239" s="1"/>
  <c r="D241"/>
  <c r="D244"/>
  <c r="D245" s="1"/>
  <c r="D247"/>
  <c r="D250"/>
  <c r="D251" s="1"/>
  <c r="D253"/>
  <c r="D256"/>
  <c r="D257" s="1"/>
  <c r="D268"/>
  <c r="D271"/>
  <c r="D391"/>
  <c r="D403"/>
  <c r="D415"/>
  <c r="C139" i="11"/>
  <c r="C141"/>
  <c r="D412" i="16" s="1"/>
  <c r="C143" i="11"/>
  <c r="C145"/>
  <c r="D424" i="16" s="1"/>
  <c r="C147" i="11"/>
  <c r="C149"/>
  <c r="C136"/>
  <c r="C140"/>
  <c r="C144"/>
  <c r="C146"/>
  <c r="D427" i="16" s="1"/>
  <c r="C148" i="11"/>
  <c r="D73" i="16"/>
  <c r="D103"/>
  <c r="D133"/>
  <c r="D134" s="1"/>
  <c r="D139"/>
  <c r="D145"/>
  <c r="D163"/>
  <c r="D169"/>
  <c r="D170" s="1"/>
  <c r="D211"/>
  <c r="C91" i="11"/>
  <c r="D262" i="16" s="1"/>
  <c r="C95" i="11"/>
  <c r="D274" i="16" s="1"/>
  <c r="D275" s="1"/>
  <c r="C97" i="11"/>
  <c r="D280" i="16" s="1"/>
  <c r="C99" i="11"/>
  <c r="D286" i="16" s="1"/>
  <c r="C101" i="11"/>
  <c r="D292" i="16" s="1"/>
  <c r="C103" i="11"/>
  <c r="D298" i="16" s="1"/>
  <c r="D299" s="1"/>
  <c r="C105" i="11"/>
  <c r="D304" i="16" s="1"/>
  <c r="C107" i="11"/>
  <c r="D310" i="16" s="1"/>
  <c r="C109" i="11"/>
  <c r="C111"/>
  <c r="C113"/>
  <c r="D328" i="16" s="1"/>
  <c r="C115" i="11"/>
  <c r="C117"/>
  <c r="C119"/>
  <c r="C121"/>
  <c r="C123"/>
  <c r="C125"/>
  <c r="D364" i="16" s="1"/>
  <c r="C127" i="11"/>
  <c r="C129"/>
  <c r="C131"/>
  <c r="C133"/>
  <c r="D388" i="16" s="1"/>
  <c r="C151" i="11"/>
  <c r="D442" i="16" s="1"/>
  <c r="C153" i="11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D142" i="16"/>
  <c r="D148"/>
  <c r="D160"/>
  <c r="D166"/>
  <c r="D196"/>
  <c r="D214"/>
  <c r="C90" i="11"/>
  <c r="D259" i="16" s="1"/>
  <c r="C92" i="11"/>
  <c r="D265" i="16" s="1"/>
  <c r="C96" i="11"/>
  <c r="D277" i="16" s="1"/>
  <c r="C98" i="11"/>
  <c r="D283" i="16" s="1"/>
  <c r="C100" i="11"/>
  <c r="D289" i="16" s="1"/>
  <c r="C102" i="11"/>
  <c r="D295" i="16" s="1"/>
  <c r="C104" i="11"/>
  <c r="D301" i="16" s="1"/>
  <c r="C106" i="11"/>
  <c r="C110"/>
  <c r="D319" i="16" s="1"/>
  <c r="C112" i="11"/>
  <c r="D325" i="16" s="1"/>
  <c r="C114" i="11"/>
  <c r="C116"/>
  <c r="C118"/>
  <c r="D343" i="16" s="1"/>
  <c r="C120" i="11"/>
  <c r="D349" i="16" s="1"/>
  <c r="C122" i="11"/>
  <c r="C124"/>
  <c r="C126"/>
  <c r="D367" i="16" s="1"/>
  <c r="C128" i="11"/>
  <c r="C130"/>
  <c r="C132"/>
  <c r="D385" i="16" s="1"/>
  <c r="C152" i="11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150"/>
  <c r="D13" i="16" s="1"/>
  <c r="J6" i="11"/>
  <c r="K7" i="16" s="1"/>
  <c r="L6" i="11"/>
  <c r="M7" i="16" s="1"/>
  <c r="N6" i="11"/>
  <c r="O7" i="16" s="1"/>
  <c r="P6" i="11"/>
  <c r="Q7" i="16" s="1"/>
  <c r="I6" i="11"/>
  <c r="J7" i="16" s="1"/>
  <c r="K6" i="11"/>
  <c r="L7" i="16" s="1"/>
  <c r="M6" i="11"/>
  <c r="N7" i="16" s="1"/>
  <c r="O6" i="11"/>
  <c r="E6"/>
  <c r="F7" i="16" s="1"/>
  <c r="J8" i="11"/>
  <c r="L8"/>
  <c r="I8"/>
  <c r="K8"/>
  <c r="J10"/>
  <c r="L10"/>
  <c r="I10"/>
  <c r="K10"/>
  <c r="J12"/>
  <c r="K25" i="16" s="1"/>
  <c r="L12" i="11"/>
  <c r="M25" i="16" s="1"/>
  <c r="I12" i="11"/>
  <c r="J25" i="16" s="1"/>
  <c r="K12" i="11"/>
  <c r="L25" i="16" s="1"/>
  <c r="J14" i="11"/>
  <c r="K31" i="16" s="1"/>
  <c r="L14" i="11"/>
  <c r="M31" i="16" s="1"/>
  <c r="I14" i="11"/>
  <c r="J31" i="16" s="1"/>
  <c r="K14" i="11"/>
  <c r="L31" i="16" s="1"/>
  <c r="J16" i="11"/>
  <c r="K37" i="16" s="1"/>
  <c r="L16" i="11"/>
  <c r="M37" i="16" s="1"/>
  <c r="I16" i="11"/>
  <c r="J37" i="16" s="1"/>
  <c r="K16" i="11"/>
  <c r="L37" i="16" s="1"/>
  <c r="J18" i="11"/>
  <c r="K43" i="16" s="1"/>
  <c r="L18" i="11"/>
  <c r="M43" i="16" s="1"/>
  <c r="I18" i="11"/>
  <c r="J43" i="16" s="1"/>
  <c r="K18" i="11"/>
  <c r="L43" i="16" s="1"/>
  <c r="J20" i="11"/>
  <c r="K49" i="16" s="1"/>
  <c r="L20" i="11"/>
  <c r="M49" i="16" s="1"/>
  <c r="I20" i="11"/>
  <c r="J49" i="16" s="1"/>
  <c r="K20" i="11"/>
  <c r="L49" i="16" s="1"/>
  <c r="J22" i="11"/>
  <c r="L22"/>
  <c r="I22"/>
  <c r="K22"/>
  <c r="J24"/>
  <c r="K61" i="16" s="1"/>
  <c r="L24" i="11"/>
  <c r="M61" i="16" s="1"/>
  <c r="I24" i="11"/>
  <c r="J61" i="16" s="1"/>
  <c r="K24" i="11"/>
  <c r="L61" i="16" s="1"/>
  <c r="J26" i="11"/>
  <c r="K67" i="16" s="1"/>
  <c r="L26" i="11"/>
  <c r="M67" i="16" s="1"/>
  <c r="I26" i="11"/>
  <c r="J67" i="16" s="1"/>
  <c r="K26" i="11"/>
  <c r="L67" i="16" s="1"/>
  <c r="J28" i="11"/>
  <c r="K73" i="16" s="1"/>
  <c r="L28" i="11"/>
  <c r="M73" i="16" s="1"/>
  <c r="I28" i="11"/>
  <c r="J73" i="16" s="1"/>
  <c r="K28" i="11"/>
  <c r="L73" i="16" s="1"/>
  <c r="J30" i="11"/>
  <c r="K79" i="16" s="1"/>
  <c r="L30" i="11"/>
  <c r="M79" i="16" s="1"/>
  <c r="I30" i="11"/>
  <c r="J79" i="16" s="1"/>
  <c r="K30" i="11"/>
  <c r="L79" i="16" s="1"/>
  <c r="J32" i="11"/>
  <c r="K85" i="16" s="1"/>
  <c r="L32" i="11"/>
  <c r="M85" i="16" s="1"/>
  <c r="I32" i="11"/>
  <c r="J85" i="16" s="1"/>
  <c r="K32" i="11"/>
  <c r="L85" i="16" s="1"/>
  <c r="J34" i="11"/>
  <c r="K91" i="16" s="1"/>
  <c r="L34" i="11"/>
  <c r="M91" i="16" s="1"/>
  <c r="I34" i="11"/>
  <c r="J91" i="16" s="1"/>
  <c r="K34" i="11"/>
  <c r="L91" i="16" s="1"/>
  <c r="J36" i="11"/>
  <c r="K97" i="16" s="1"/>
  <c r="L36" i="11"/>
  <c r="M97" i="16" s="1"/>
  <c r="I36" i="11"/>
  <c r="J97" i="16" s="1"/>
  <c r="K36" i="11"/>
  <c r="L97" i="16" s="1"/>
  <c r="J38" i="11"/>
  <c r="K103" i="16" s="1"/>
  <c r="L38" i="11"/>
  <c r="M103" i="16" s="1"/>
  <c r="K38" i="11"/>
  <c r="L103" i="16" s="1"/>
  <c r="J40" i="11"/>
  <c r="K109" i="16" s="1"/>
  <c r="L40" i="11"/>
  <c r="M109" i="16" s="1"/>
  <c r="I40" i="11"/>
  <c r="J109" i="16" s="1"/>
  <c r="K40" i="11"/>
  <c r="L109" i="16" s="1"/>
  <c r="J42" i="11"/>
  <c r="K115" i="16" s="1"/>
  <c r="L42" i="11"/>
  <c r="M115" i="16" s="1"/>
  <c r="I42" i="11"/>
  <c r="J115" i="16" s="1"/>
  <c r="K42" i="11"/>
  <c r="L115" i="16" s="1"/>
  <c r="J44" i="11"/>
  <c r="K121" i="16" s="1"/>
  <c r="L44" i="11"/>
  <c r="M121" i="16" s="1"/>
  <c r="I44" i="11"/>
  <c r="J121" i="16" s="1"/>
  <c r="K44" i="11"/>
  <c r="L121" i="16" s="1"/>
  <c r="J46" i="11"/>
  <c r="K127" i="16" s="1"/>
  <c r="L46" i="11"/>
  <c r="M127" i="16" s="1"/>
  <c r="I46" i="11"/>
  <c r="J127" i="16" s="1"/>
  <c r="K46" i="11"/>
  <c r="L127" i="16" s="1"/>
  <c r="J48" i="11"/>
  <c r="K133" i="16" s="1"/>
  <c r="L48" i="11"/>
  <c r="M133" i="16" s="1"/>
  <c r="I48" i="11"/>
  <c r="J133" i="16" s="1"/>
  <c r="K48" i="11"/>
  <c r="L133" i="16" s="1"/>
  <c r="J50" i="11"/>
  <c r="K139" i="16" s="1"/>
  <c r="L50" i="11"/>
  <c r="M139" i="16" s="1"/>
  <c r="I50" i="11"/>
  <c r="J139" i="16" s="1"/>
  <c r="K50" i="11"/>
  <c r="L139" i="16" s="1"/>
  <c r="J52" i="11"/>
  <c r="K145" i="16" s="1"/>
  <c r="L52" i="11"/>
  <c r="M145" i="16" s="1"/>
  <c r="I52" i="11"/>
  <c r="J145" i="16" s="1"/>
  <c r="K52" i="11"/>
  <c r="L145" i="16" s="1"/>
  <c r="J54" i="11"/>
  <c r="K151" i="16" s="1"/>
  <c r="L54" i="11"/>
  <c r="M151" i="16" s="1"/>
  <c r="I54" i="11"/>
  <c r="J151" i="16" s="1"/>
  <c r="K54" i="11"/>
  <c r="L151" i="16" s="1"/>
  <c r="J56" i="11"/>
  <c r="K157" i="16" s="1"/>
  <c r="L56" i="11"/>
  <c r="M157" i="16" s="1"/>
  <c r="I56" i="11"/>
  <c r="J157" i="16" s="1"/>
  <c r="K56" i="11"/>
  <c r="L157" i="16" s="1"/>
  <c r="J58" i="11"/>
  <c r="K163" i="16" s="1"/>
  <c r="L58" i="11"/>
  <c r="M163" i="16" s="1"/>
  <c r="I58" i="11"/>
  <c r="J163" i="16" s="1"/>
  <c r="K58" i="11"/>
  <c r="L163" i="16" s="1"/>
  <c r="J60" i="11"/>
  <c r="K169" i="16" s="1"/>
  <c r="L60" i="11"/>
  <c r="M169" i="16" s="1"/>
  <c r="I60" i="11"/>
  <c r="J169" i="16" s="1"/>
  <c r="K60" i="11"/>
  <c r="L169" i="16" s="1"/>
  <c r="J62" i="11"/>
  <c r="K175" i="16" s="1"/>
  <c r="L62" i="11"/>
  <c r="M175" i="16" s="1"/>
  <c r="I62" i="11"/>
  <c r="J175" i="16" s="1"/>
  <c r="K62" i="11"/>
  <c r="L175" i="16" s="1"/>
  <c r="J64" i="11"/>
  <c r="K181" i="16" s="1"/>
  <c r="L64" i="11"/>
  <c r="M181" i="16" s="1"/>
  <c r="I64" i="11"/>
  <c r="J181" i="16" s="1"/>
  <c r="K64" i="11"/>
  <c r="L181" i="16" s="1"/>
  <c r="J66" i="11"/>
  <c r="K187" i="16" s="1"/>
  <c r="L66" i="11"/>
  <c r="M187" i="16" s="1"/>
  <c r="I66" i="11"/>
  <c r="J187" i="16" s="1"/>
  <c r="K66" i="11"/>
  <c r="L187" i="16" s="1"/>
  <c r="J68" i="11"/>
  <c r="K193" i="16" s="1"/>
  <c r="L68" i="11"/>
  <c r="M193" i="16" s="1"/>
  <c r="I68" i="11"/>
  <c r="J193" i="16" s="1"/>
  <c r="K68" i="11"/>
  <c r="L193" i="16" s="1"/>
  <c r="J70" i="11"/>
  <c r="K199" i="16" s="1"/>
  <c r="L70" i="11"/>
  <c r="M199" i="16" s="1"/>
  <c r="I70" i="11"/>
  <c r="J199" i="16" s="1"/>
  <c r="K70" i="11"/>
  <c r="L199" i="16" s="1"/>
  <c r="J72" i="11"/>
  <c r="K205" i="16" s="1"/>
  <c r="L72" i="11"/>
  <c r="M205" i="16" s="1"/>
  <c r="I72" i="11"/>
  <c r="J205" i="16" s="1"/>
  <c r="K72" i="11"/>
  <c r="L205" i="16" s="1"/>
  <c r="J74" i="11"/>
  <c r="K211" i="16" s="1"/>
  <c r="L74" i="11"/>
  <c r="M211" i="16" s="1"/>
  <c r="I74" i="11"/>
  <c r="J211" i="16" s="1"/>
  <c r="K74" i="11"/>
  <c r="L211" i="16" s="1"/>
  <c r="J76" i="11"/>
  <c r="K217" i="16" s="1"/>
  <c r="L76" i="11"/>
  <c r="M217" i="16" s="1"/>
  <c r="I76" i="11"/>
  <c r="J217" i="16" s="1"/>
  <c r="K76" i="11"/>
  <c r="L217" i="16" s="1"/>
  <c r="J78" i="11"/>
  <c r="K223" i="16" s="1"/>
  <c r="L78" i="11"/>
  <c r="M223" i="16" s="1"/>
  <c r="I78" i="11"/>
  <c r="J223" i="16" s="1"/>
  <c r="K78" i="11"/>
  <c r="L223" i="16" s="1"/>
  <c r="J80" i="11"/>
  <c r="K229" i="16" s="1"/>
  <c r="L80" i="11"/>
  <c r="M229" i="16" s="1"/>
  <c r="I80" i="11"/>
  <c r="J229" i="16" s="1"/>
  <c r="K80" i="11"/>
  <c r="L229" i="16" s="1"/>
  <c r="J82" i="11"/>
  <c r="K235" i="16" s="1"/>
  <c r="L82" i="11"/>
  <c r="M235" i="16" s="1"/>
  <c r="I82" i="11"/>
  <c r="J235" i="16" s="1"/>
  <c r="K82" i="11"/>
  <c r="L235" i="16" s="1"/>
  <c r="J84" i="11"/>
  <c r="K241" i="16" s="1"/>
  <c r="L84" i="11"/>
  <c r="M241" i="16" s="1"/>
  <c r="I84" i="11"/>
  <c r="J241" i="16" s="1"/>
  <c r="K84" i="11"/>
  <c r="L241" i="16" s="1"/>
  <c r="J86" i="11"/>
  <c r="K247" i="16" s="1"/>
  <c r="L86" i="11"/>
  <c r="M247" i="16" s="1"/>
  <c r="I86" i="11"/>
  <c r="J247" i="16" s="1"/>
  <c r="K86" i="11"/>
  <c r="L247" i="16" s="1"/>
  <c r="J88" i="11"/>
  <c r="K253" i="16" s="1"/>
  <c r="L88" i="11"/>
  <c r="M253" i="16" s="1"/>
  <c r="I88" i="11"/>
  <c r="J253" i="16" s="1"/>
  <c r="K88" i="11"/>
  <c r="L253" i="16" s="1"/>
  <c r="J90" i="11"/>
  <c r="K259" i="16" s="1"/>
  <c r="L90" i="11"/>
  <c r="M259" i="16" s="1"/>
  <c r="I90" i="11"/>
  <c r="J259" i="16" s="1"/>
  <c r="K90" i="11"/>
  <c r="L259" i="16" s="1"/>
  <c r="J92" i="11"/>
  <c r="K265" i="16" s="1"/>
  <c r="L92" i="11"/>
  <c r="M265" i="16" s="1"/>
  <c r="I92" i="11"/>
  <c r="J265" i="16" s="1"/>
  <c r="K92" i="11"/>
  <c r="L265" i="16" s="1"/>
  <c r="J94" i="11"/>
  <c r="K271" i="16" s="1"/>
  <c r="L94" i="11"/>
  <c r="M271" i="16" s="1"/>
  <c r="I94" i="11"/>
  <c r="J271" i="16" s="1"/>
  <c r="K94" i="11"/>
  <c r="L271" i="16" s="1"/>
  <c r="J96" i="11"/>
  <c r="K277" i="16" s="1"/>
  <c r="L96" i="11"/>
  <c r="M277" i="16" s="1"/>
  <c r="I96" i="11"/>
  <c r="J277" i="16" s="1"/>
  <c r="K96" i="11"/>
  <c r="L277" i="16" s="1"/>
  <c r="J98" i="11"/>
  <c r="K283" i="16" s="1"/>
  <c r="L98" i="11"/>
  <c r="M283" i="16" s="1"/>
  <c r="I98" i="11"/>
  <c r="J283" i="16" s="1"/>
  <c r="K98" i="11"/>
  <c r="L283" i="16" s="1"/>
  <c r="J100" i="11"/>
  <c r="K289" i="16" s="1"/>
  <c r="L100" i="11"/>
  <c r="M289" i="16" s="1"/>
  <c r="I100" i="11"/>
  <c r="J289" i="16" s="1"/>
  <c r="K100" i="11"/>
  <c r="L289" i="16" s="1"/>
  <c r="J102" i="11"/>
  <c r="K295" i="16" s="1"/>
  <c r="L102" i="11"/>
  <c r="M295" i="16" s="1"/>
  <c r="I102" i="11"/>
  <c r="J295" i="16" s="1"/>
  <c r="K102" i="11"/>
  <c r="L295" i="16" s="1"/>
  <c r="J104" i="11"/>
  <c r="K301" i="16" s="1"/>
  <c r="L104" i="11"/>
  <c r="M301" i="16" s="1"/>
  <c r="I104" i="11"/>
  <c r="J301" i="16" s="1"/>
  <c r="K104" i="11"/>
  <c r="L301" i="16" s="1"/>
  <c r="J106" i="11"/>
  <c r="L106"/>
  <c r="I106"/>
  <c r="K106"/>
  <c r="J108"/>
  <c r="L108"/>
  <c r="I108"/>
  <c r="K108"/>
  <c r="J110"/>
  <c r="K319" i="16" s="1"/>
  <c r="L110" i="11"/>
  <c r="M319" i="16" s="1"/>
  <c r="I110" i="11"/>
  <c r="J319" i="16" s="1"/>
  <c r="K110" i="11"/>
  <c r="L319" i="16" s="1"/>
  <c r="J112" i="11"/>
  <c r="K325" i="16" s="1"/>
  <c r="L112" i="11"/>
  <c r="M325" i="16" s="1"/>
  <c r="I112" i="11"/>
  <c r="J325" i="16" s="1"/>
  <c r="K112" i="11"/>
  <c r="L325" i="16" s="1"/>
  <c r="J114" i="11"/>
  <c r="L114"/>
  <c r="I114"/>
  <c r="K114"/>
  <c r="J116"/>
  <c r="L116"/>
  <c r="I116"/>
  <c r="K116"/>
  <c r="J118"/>
  <c r="K343" i="16" s="1"/>
  <c r="L118" i="11"/>
  <c r="M343" i="16" s="1"/>
  <c r="I118" i="11"/>
  <c r="J343" i="16" s="1"/>
  <c r="K118" i="11"/>
  <c r="L343" i="16" s="1"/>
  <c r="J120" i="11"/>
  <c r="K349" i="16" s="1"/>
  <c r="L120" i="11"/>
  <c r="M349" i="16" s="1"/>
  <c r="I120" i="11"/>
  <c r="J349" i="16" s="1"/>
  <c r="K120" i="11"/>
  <c r="L349" i="16" s="1"/>
  <c r="J122" i="11"/>
  <c r="L122"/>
  <c r="I122"/>
  <c r="K122"/>
  <c r="J124"/>
  <c r="L124"/>
  <c r="I124"/>
  <c r="K124"/>
  <c r="J126"/>
  <c r="K367" i="16" s="1"/>
  <c r="L126" i="11"/>
  <c r="M367" i="16" s="1"/>
  <c r="I126" i="11"/>
  <c r="J367" i="16" s="1"/>
  <c r="K126" i="11"/>
  <c r="L367" i="16" s="1"/>
  <c r="J128" i="11"/>
  <c r="L128"/>
  <c r="I128"/>
  <c r="K128"/>
  <c r="J130"/>
  <c r="L130"/>
  <c r="I130"/>
  <c r="K130"/>
  <c r="J132"/>
  <c r="K385" i="16" s="1"/>
  <c r="L132" i="11"/>
  <c r="M385" i="16" s="1"/>
  <c r="I132" i="11"/>
  <c r="J385" i="16" s="1"/>
  <c r="K132" i="11"/>
  <c r="L385" i="16" s="1"/>
  <c r="J134" i="11"/>
  <c r="K391" i="16" s="1"/>
  <c r="L134" i="11"/>
  <c r="M391" i="16" s="1"/>
  <c r="I134" i="11"/>
  <c r="J391" i="16" s="1"/>
  <c r="K134" i="11"/>
  <c r="L391" i="16" s="1"/>
  <c r="J136" i="11"/>
  <c r="L136"/>
  <c r="I136"/>
  <c r="K136"/>
  <c r="J138"/>
  <c r="K403" i="16" s="1"/>
  <c r="L138" i="11"/>
  <c r="M403" i="16" s="1"/>
  <c r="I138" i="11"/>
  <c r="J403" i="16" s="1"/>
  <c r="K138" i="11"/>
  <c r="L403" i="16" s="1"/>
  <c r="J140" i="11"/>
  <c r="L140"/>
  <c r="I140"/>
  <c r="K140"/>
  <c r="J142"/>
  <c r="K415" i="16" s="1"/>
  <c r="L142" i="11"/>
  <c r="M415" i="16" s="1"/>
  <c r="I142" i="11"/>
  <c r="J415" i="16" s="1"/>
  <c r="K142" i="11"/>
  <c r="L415" i="16" s="1"/>
  <c r="J144" i="11"/>
  <c r="L144"/>
  <c r="I144"/>
  <c r="K144"/>
  <c r="J146"/>
  <c r="K427" i="16" s="1"/>
  <c r="L146" i="11"/>
  <c r="M427" i="16" s="1"/>
  <c r="I146" i="11"/>
  <c r="J427" i="16" s="1"/>
  <c r="K146" i="11"/>
  <c r="L427" i="16" s="1"/>
  <c r="J148" i="11"/>
  <c r="L148"/>
  <c r="I148"/>
  <c r="K148"/>
  <c r="J150"/>
  <c r="L150"/>
  <c r="I150"/>
  <c r="K150"/>
  <c r="J152"/>
  <c r="L152"/>
  <c r="I152"/>
  <c r="K152"/>
  <c r="J154"/>
  <c r="L154"/>
  <c r="I154"/>
  <c r="K154"/>
  <c r="J156"/>
  <c r="L156"/>
  <c r="I156"/>
  <c r="K156"/>
  <c r="J158"/>
  <c r="L158"/>
  <c r="I158"/>
  <c r="K158"/>
  <c r="J160"/>
  <c r="L160"/>
  <c r="I160"/>
  <c r="K160"/>
  <c r="J162"/>
  <c r="L162"/>
  <c r="I162"/>
  <c r="K162"/>
  <c r="J164"/>
  <c r="L164"/>
  <c r="I164"/>
  <c r="K164"/>
  <c r="J166"/>
  <c r="L166"/>
  <c r="I166"/>
  <c r="K166"/>
  <c r="J168"/>
  <c r="L168"/>
  <c r="I168"/>
  <c r="K168"/>
  <c r="J170"/>
  <c r="L170"/>
  <c r="I170"/>
  <c r="K170"/>
  <c r="J172"/>
  <c r="L172"/>
  <c r="I172"/>
  <c r="K172"/>
  <c r="J174"/>
  <c r="L174"/>
  <c r="I174"/>
  <c r="K174"/>
  <c r="J176"/>
  <c r="L176"/>
  <c r="I176"/>
  <c r="K176"/>
  <c r="J178"/>
  <c r="L178"/>
  <c r="I178"/>
  <c r="K178"/>
  <c r="J180"/>
  <c r="L180"/>
  <c r="I180"/>
  <c r="K180"/>
  <c r="J182"/>
  <c r="L182"/>
  <c r="I182"/>
  <c r="K182"/>
  <c r="J184"/>
  <c r="L184"/>
  <c r="I184"/>
  <c r="K184"/>
  <c r="J186"/>
  <c r="L186"/>
  <c r="I186"/>
  <c r="K186"/>
  <c r="J188"/>
  <c r="L188"/>
  <c r="I188"/>
  <c r="K188"/>
  <c r="J190"/>
  <c r="L190"/>
  <c r="I190"/>
  <c r="K190"/>
  <c r="J192"/>
  <c r="L192"/>
  <c r="I192"/>
  <c r="K192"/>
  <c r="J194"/>
  <c r="L194"/>
  <c r="I194"/>
  <c r="K194"/>
  <c r="J196"/>
  <c r="L196"/>
  <c r="I196"/>
  <c r="K196"/>
  <c r="J198"/>
  <c r="L198"/>
  <c r="I198"/>
  <c r="K198"/>
  <c r="J200"/>
  <c r="L200"/>
  <c r="I200"/>
  <c r="K200"/>
  <c r="J202"/>
  <c r="L202"/>
  <c r="I202"/>
  <c r="K202"/>
  <c r="J204"/>
  <c r="L204"/>
  <c r="I204"/>
  <c r="K204"/>
  <c r="J206"/>
  <c r="L206"/>
  <c r="I206"/>
  <c r="K206"/>
  <c r="J208"/>
  <c r="L208"/>
  <c r="I208"/>
  <c r="K208"/>
  <c r="J210"/>
  <c r="L210"/>
  <c r="I210"/>
  <c r="K210"/>
  <c r="J212"/>
  <c r="L212"/>
  <c r="I212"/>
  <c r="K212"/>
  <c r="J214"/>
  <c r="L214"/>
  <c r="I214"/>
  <c r="K214"/>
  <c r="J216"/>
  <c r="L216"/>
  <c r="I216"/>
  <c r="K216"/>
  <c r="J218"/>
  <c r="L218"/>
  <c r="I218"/>
  <c r="K218"/>
  <c r="J220"/>
  <c r="L220"/>
  <c r="I220"/>
  <c r="K220"/>
  <c r="J222"/>
  <c r="L222"/>
  <c r="I222"/>
  <c r="K222"/>
  <c r="J224"/>
  <c r="L224"/>
  <c r="I224"/>
  <c r="K224"/>
  <c r="J226"/>
  <c r="L226"/>
  <c r="I226"/>
  <c r="K226"/>
  <c r="J228"/>
  <c r="L228"/>
  <c r="I228"/>
  <c r="K228"/>
  <c r="J230"/>
  <c r="L230"/>
  <c r="I230"/>
  <c r="K230"/>
  <c r="J232"/>
  <c r="L232"/>
  <c r="I232"/>
  <c r="K232"/>
  <c r="J234"/>
  <c r="L234"/>
  <c r="I234"/>
  <c r="K234"/>
  <c r="A442" i="16"/>
  <c r="J7" i="11"/>
  <c r="K10" i="16" s="1"/>
  <c r="L7" i="11"/>
  <c r="M10" i="16" s="1"/>
  <c r="I7" i="11"/>
  <c r="J10" i="16" s="1"/>
  <c r="K7" i="11"/>
  <c r="L10" i="16" s="1"/>
  <c r="J9" i="11"/>
  <c r="K16" i="16" s="1"/>
  <c r="L9" i="11"/>
  <c r="M16" i="16" s="1"/>
  <c r="I9" i="11"/>
  <c r="J16" i="16" s="1"/>
  <c r="K9" i="11"/>
  <c r="L16" i="16" s="1"/>
  <c r="J11" i="11"/>
  <c r="K22" i="16" s="1"/>
  <c r="L11" i="11"/>
  <c r="M22" i="16" s="1"/>
  <c r="I11" i="11"/>
  <c r="J22" i="16" s="1"/>
  <c r="K11" i="11"/>
  <c r="L22" i="16" s="1"/>
  <c r="J13" i="11"/>
  <c r="K28" i="16" s="1"/>
  <c r="L13" i="11"/>
  <c r="M28" i="16" s="1"/>
  <c r="I13" i="11"/>
  <c r="J28" i="16" s="1"/>
  <c r="K13" i="11"/>
  <c r="L28" i="16" s="1"/>
  <c r="J15" i="11"/>
  <c r="K34" i="16" s="1"/>
  <c r="L15" i="11"/>
  <c r="M34" i="16" s="1"/>
  <c r="I15" i="11"/>
  <c r="J34" i="16" s="1"/>
  <c r="K15" i="11"/>
  <c r="L34" i="16" s="1"/>
  <c r="J17" i="11"/>
  <c r="K40" i="16" s="1"/>
  <c r="L17" i="11"/>
  <c r="M40" i="16" s="1"/>
  <c r="I17" i="11"/>
  <c r="J40" i="16" s="1"/>
  <c r="K17" i="11"/>
  <c r="L40" i="16" s="1"/>
  <c r="J19" i="11"/>
  <c r="K46" i="16" s="1"/>
  <c r="L19" i="11"/>
  <c r="M46" i="16" s="1"/>
  <c r="I19" i="11"/>
  <c r="J46" i="16" s="1"/>
  <c r="K19" i="11"/>
  <c r="L46" i="16" s="1"/>
  <c r="J21" i="11"/>
  <c r="K52" i="16" s="1"/>
  <c r="L21" i="11"/>
  <c r="M52" i="16" s="1"/>
  <c r="I21" i="11"/>
  <c r="J52" i="16" s="1"/>
  <c r="K21" i="11"/>
  <c r="L52" i="16" s="1"/>
  <c r="J23" i="11"/>
  <c r="K58" i="16" s="1"/>
  <c r="L23" i="11"/>
  <c r="M58" i="16" s="1"/>
  <c r="I23" i="11"/>
  <c r="J58" i="16" s="1"/>
  <c r="K23" i="11"/>
  <c r="L58" i="16" s="1"/>
  <c r="J25" i="11"/>
  <c r="K64" i="16" s="1"/>
  <c r="L25" i="11"/>
  <c r="M64" i="16" s="1"/>
  <c r="I25" i="11"/>
  <c r="J64" i="16" s="1"/>
  <c r="K25" i="11"/>
  <c r="L64" i="16" s="1"/>
  <c r="J27" i="11"/>
  <c r="L27"/>
  <c r="I27"/>
  <c r="K27"/>
  <c r="J29"/>
  <c r="L29"/>
  <c r="I29"/>
  <c r="K29"/>
  <c r="J31"/>
  <c r="K82" i="16" s="1"/>
  <c r="L31" i="11"/>
  <c r="M82" i="16" s="1"/>
  <c r="I31" i="11"/>
  <c r="J82" i="16" s="1"/>
  <c r="K31" i="11"/>
  <c r="L82" i="16" s="1"/>
  <c r="J33" i="11"/>
  <c r="L33"/>
  <c r="I33"/>
  <c r="K33"/>
  <c r="J35"/>
  <c r="L35"/>
  <c r="I35"/>
  <c r="K35"/>
  <c r="J37"/>
  <c r="K100" i="16" s="1"/>
  <c r="L37" i="11"/>
  <c r="M100" i="16" s="1"/>
  <c r="I37" i="11"/>
  <c r="J100" i="16" s="1"/>
  <c r="K37" i="11"/>
  <c r="L100" i="16" s="1"/>
  <c r="J39" i="11"/>
  <c r="K106" i="16" s="1"/>
  <c r="L39" i="11"/>
  <c r="M106" i="16" s="1"/>
  <c r="I39" i="11"/>
  <c r="J106" i="16" s="1"/>
  <c r="K39" i="11"/>
  <c r="L106" i="16" s="1"/>
  <c r="J41" i="11"/>
  <c r="K112" i="16" s="1"/>
  <c r="L41" i="11"/>
  <c r="M112" i="16" s="1"/>
  <c r="I41" i="11"/>
  <c r="J112" i="16" s="1"/>
  <c r="K41" i="11"/>
  <c r="L112" i="16" s="1"/>
  <c r="J43" i="11"/>
  <c r="K118" i="16" s="1"/>
  <c r="L43" i="11"/>
  <c r="M118" i="16" s="1"/>
  <c r="I43" i="11"/>
  <c r="J118" i="16" s="1"/>
  <c r="K43" i="11"/>
  <c r="L118" i="16" s="1"/>
  <c r="J45" i="11"/>
  <c r="K124" i="16" s="1"/>
  <c r="L45" i="11"/>
  <c r="M124" i="16" s="1"/>
  <c r="I45" i="11"/>
  <c r="J124" i="16" s="1"/>
  <c r="K45" i="11"/>
  <c r="L124" i="16" s="1"/>
  <c r="J47" i="11"/>
  <c r="K130" i="16" s="1"/>
  <c r="L47" i="11"/>
  <c r="M130" i="16" s="1"/>
  <c r="I47" i="11"/>
  <c r="J130" i="16" s="1"/>
  <c r="K47" i="11"/>
  <c r="L130" i="16" s="1"/>
  <c r="J49" i="11"/>
  <c r="K136" i="16" s="1"/>
  <c r="L49" i="11"/>
  <c r="M136" i="16" s="1"/>
  <c r="I49" i="11"/>
  <c r="J136" i="16" s="1"/>
  <c r="K49" i="11"/>
  <c r="L136" i="16" s="1"/>
  <c r="J51" i="11"/>
  <c r="K142" i="16" s="1"/>
  <c r="L51" i="11"/>
  <c r="M142" i="16" s="1"/>
  <c r="I51" i="11"/>
  <c r="J142" i="16" s="1"/>
  <c r="K51" i="11"/>
  <c r="L142" i="16" s="1"/>
  <c r="J53" i="11"/>
  <c r="K148" i="16" s="1"/>
  <c r="L53" i="11"/>
  <c r="M148" i="16" s="1"/>
  <c r="I53" i="11"/>
  <c r="J148" i="16" s="1"/>
  <c r="K53" i="11"/>
  <c r="L148" i="16" s="1"/>
  <c r="J55" i="11"/>
  <c r="K154" i="16" s="1"/>
  <c r="L55" i="11"/>
  <c r="M154" i="16" s="1"/>
  <c r="I55" i="11"/>
  <c r="J154" i="16" s="1"/>
  <c r="K55" i="11"/>
  <c r="L154" i="16" s="1"/>
  <c r="J57" i="11"/>
  <c r="K160" i="16" s="1"/>
  <c r="L57" i="11"/>
  <c r="M160" i="16" s="1"/>
  <c r="I57" i="11"/>
  <c r="J160" i="16" s="1"/>
  <c r="K57" i="11"/>
  <c r="L160" i="16" s="1"/>
  <c r="J59" i="11"/>
  <c r="K166" i="16" s="1"/>
  <c r="L59" i="11"/>
  <c r="M166" i="16" s="1"/>
  <c r="I59" i="11"/>
  <c r="J166" i="16" s="1"/>
  <c r="K59" i="11"/>
  <c r="L166" i="16" s="1"/>
  <c r="J61" i="11"/>
  <c r="K172" i="16" s="1"/>
  <c r="L61" i="11"/>
  <c r="M172" i="16" s="1"/>
  <c r="I61" i="11"/>
  <c r="J172" i="16" s="1"/>
  <c r="K61" i="11"/>
  <c r="L172" i="16" s="1"/>
  <c r="J63" i="11"/>
  <c r="K178" i="16" s="1"/>
  <c r="L63" i="11"/>
  <c r="M178" i="16" s="1"/>
  <c r="I63" i="11"/>
  <c r="J178" i="16" s="1"/>
  <c r="K63" i="11"/>
  <c r="L178" i="16" s="1"/>
  <c r="J65" i="11"/>
  <c r="K184" i="16" s="1"/>
  <c r="L65" i="11"/>
  <c r="M184" i="16" s="1"/>
  <c r="I65" i="11"/>
  <c r="J184" i="16" s="1"/>
  <c r="K65" i="11"/>
  <c r="L184" i="16" s="1"/>
  <c r="J67" i="11"/>
  <c r="K190" i="16" s="1"/>
  <c r="L67" i="11"/>
  <c r="M190" i="16" s="1"/>
  <c r="I67" i="11"/>
  <c r="J190" i="16" s="1"/>
  <c r="K67" i="11"/>
  <c r="L190" i="16" s="1"/>
  <c r="J69" i="11"/>
  <c r="K196" i="16" s="1"/>
  <c r="L69" i="11"/>
  <c r="M196" i="16" s="1"/>
  <c r="I69" i="11"/>
  <c r="J196" i="16" s="1"/>
  <c r="K69" i="11"/>
  <c r="L196" i="16" s="1"/>
  <c r="J71" i="11"/>
  <c r="K202" i="16" s="1"/>
  <c r="L71" i="11"/>
  <c r="M202" i="16" s="1"/>
  <c r="I71" i="11"/>
  <c r="J202" i="16" s="1"/>
  <c r="K71" i="11"/>
  <c r="L202" i="16" s="1"/>
  <c r="J73" i="11"/>
  <c r="K208" i="16" s="1"/>
  <c r="L73" i="11"/>
  <c r="M208" i="16" s="1"/>
  <c r="I73" i="11"/>
  <c r="J208" i="16" s="1"/>
  <c r="K73" i="11"/>
  <c r="L208" i="16" s="1"/>
  <c r="J75" i="11"/>
  <c r="K214" i="16" s="1"/>
  <c r="L75" i="11"/>
  <c r="M214" i="16" s="1"/>
  <c r="I75" i="11"/>
  <c r="J214" i="16" s="1"/>
  <c r="K75" i="11"/>
  <c r="L214" i="16" s="1"/>
  <c r="J77" i="11"/>
  <c r="K220" i="16" s="1"/>
  <c r="L77" i="11"/>
  <c r="M220" i="16" s="1"/>
  <c r="I77" i="11"/>
  <c r="J220" i="16" s="1"/>
  <c r="K77" i="11"/>
  <c r="L220" i="16" s="1"/>
  <c r="J79" i="11"/>
  <c r="K226" i="16" s="1"/>
  <c r="L79" i="11"/>
  <c r="M226" i="16" s="1"/>
  <c r="I79" i="11"/>
  <c r="J226" i="16" s="1"/>
  <c r="K79" i="11"/>
  <c r="L226" i="16" s="1"/>
  <c r="J81" i="11"/>
  <c r="K232" i="16" s="1"/>
  <c r="L81" i="11"/>
  <c r="M232" i="16" s="1"/>
  <c r="I81" i="11"/>
  <c r="J232" i="16" s="1"/>
  <c r="K81" i="11"/>
  <c r="L232" i="16" s="1"/>
  <c r="J83" i="11"/>
  <c r="K238" i="16" s="1"/>
  <c r="L83" i="11"/>
  <c r="M238" i="16" s="1"/>
  <c r="I83" i="11"/>
  <c r="J238" i="16" s="1"/>
  <c r="K83" i="11"/>
  <c r="L238" i="16" s="1"/>
  <c r="J85" i="11"/>
  <c r="K244" i="16" s="1"/>
  <c r="L85" i="11"/>
  <c r="M244" i="16" s="1"/>
  <c r="I85" i="11"/>
  <c r="J244" i="16" s="1"/>
  <c r="K85" i="11"/>
  <c r="L244" i="16" s="1"/>
  <c r="J87" i="11"/>
  <c r="K250" i="16" s="1"/>
  <c r="L87" i="11"/>
  <c r="M250" i="16" s="1"/>
  <c r="I87" i="11"/>
  <c r="J250" i="16" s="1"/>
  <c r="K87" i="11"/>
  <c r="L250" i="16" s="1"/>
  <c r="J89" i="11"/>
  <c r="K256" i="16" s="1"/>
  <c r="L89" i="11"/>
  <c r="M256" i="16" s="1"/>
  <c r="I89" i="11"/>
  <c r="J256" i="16" s="1"/>
  <c r="K89" i="11"/>
  <c r="L256" i="16" s="1"/>
  <c r="J91" i="11"/>
  <c r="K262" i="16" s="1"/>
  <c r="L91" i="11"/>
  <c r="M262" i="16" s="1"/>
  <c r="I91" i="11"/>
  <c r="J262" i="16" s="1"/>
  <c r="K91" i="11"/>
  <c r="L262" i="16" s="1"/>
  <c r="J93" i="11"/>
  <c r="K268" i="16" s="1"/>
  <c r="L93" i="11"/>
  <c r="M268" i="16" s="1"/>
  <c r="I93" i="11"/>
  <c r="J268" i="16" s="1"/>
  <c r="K93" i="11"/>
  <c r="L268" i="16" s="1"/>
  <c r="J95" i="11"/>
  <c r="K274" i="16" s="1"/>
  <c r="L95" i="11"/>
  <c r="M274" i="16" s="1"/>
  <c r="I95" i="11"/>
  <c r="J274" i="16" s="1"/>
  <c r="K95" i="11"/>
  <c r="L274" i="16" s="1"/>
  <c r="J97" i="11"/>
  <c r="K280" i="16" s="1"/>
  <c r="L97" i="11"/>
  <c r="M280" i="16" s="1"/>
  <c r="I97" i="11"/>
  <c r="J280" i="16" s="1"/>
  <c r="K97" i="11"/>
  <c r="L280" i="16" s="1"/>
  <c r="J99" i="11"/>
  <c r="K286" i="16" s="1"/>
  <c r="L99" i="11"/>
  <c r="M286" i="16" s="1"/>
  <c r="I99" i="11"/>
  <c r="J286" i="16" s="1"/>
  <c r="K99" i="11"/>
  <c r="L286" i="16" s="1"/>
  <c r="I101" i="11"/>
  <c r="J292" i="16" s="1"/>
  <c r="J101" i="11"/>
  <c r="K292" i="16" s="1"/>
  <c r="L101" i="11"/>
  <c r="M292" i="16" s="1"/>
  <c r="K101" i="11"/>
  <c r="L292" i="16" s="1"/>
  <c r="J103" i="11"/>
  <c r="K298" i="16" s="1"/>
  <c r="L103" i="11"/>
  <c r="M298" i="16" s="1"/>
  <c r="I103" i="11"/>
  <c r="J298" i="16" s="1"/>
  <c r="K103" i="11"/>
  <c r="L298" i="16" s="1"/>
  <c r="J105" i="11"/>
  <c r="K304" i="16" s="1"/>
  <c r="L105" i="11"/>
  <c r="M304" i="16" s="1"/>
  <c r="I105" i="11"/>
  <c r="J304" i="16" s="1"/>
  <c r="K105" i="11"/>
  <c r="L304" i="16" s="1"/>
  <c r="J107" i="11"/>
  <c r="K310" i="16" s="1"/>
  <c r="L107" i="11"/>
  <c r="M310" i="16" s="1"/>
  <c r="I107" i="11"/>
  <c r="J310" i="16" s="1"/>
  <c r="K107" i="11"/>
  <c r="L310" i="16" s="1"/>
  <c r="J109" i="11"/>
  <c r="L109"/>
  <c r="I109"/>
  <c r="K109"/>
  <c r="J111"/>
  <c r="L111"/>
  <c r="I111"/>
  <c r="K111"/>
  <c r="J113"/>
  <c r="K328" i="16" s="1"/>
  <c r="L113" i="11"/>
  <c r="M328" i="16" s="1"/>
  <c r="I113" i="11"/>
  <c r="J328" i="16" s="1"/>
  <c r="K113" i="11"/>
  <c r="L328" i="16" s="1"/>
  <c r="J115" i="11"/>
  <c r="L115"/>
  <c r="I115"/>
  <c r="K115"/>
  <c r="J117"/>
  <c r="L117"/>
  <c r="I117"/>
  <c r="K117"/>
  <c r="J119"/>
  <c r="L119"/>
  <c r="I119"/>
  <c r="K119"/>
  <c r="J121"/>
  <c r="L121"/>
  <c r="I121"/>
  <c r="K121"/>
  <c r="J123"/>
  <c r="L123"/>
  <c r="I123"/>
  <c r="K123"/>
  <c r="J125"/>
  <c r="K364" i="16" s="1"/>
  <c r="L125" i="11"/>
  <c r="M364" i="16" s="1"/>
  <c r="I125" i="11"/>
  <c r="J364" i="16" s="1"/>
  <c r="K125" i="11"/>
  <c r="L364" i="16" s="1"/>
  <c r="J127" i="11"/>
  <c r="L127"/>
  <c r="I127"/>
  <c r="K127"/>
  <c r="J129"/>
  <c r="L129"/>
  <c r="I129"/>
  <c r="K129"/>
  <c r="J131"/>
  <c r="L131"/>
  <c r="I131"/>
  <c r="K131"/>
  <c r="J133"/>
  <c r="K388" i="16" s="1"/>
  <c r="L133" i="11"/>
  <c r="M388" i="16" s="1"/>
  <c r="I133" i="11"/>
  <c r="J388" i="16" s="1"/>
  <c r="K133" i="11"/>
  <c r="L388" i="16" s="1"/>
  <c r="J135" i="11"/>
  <c r="L135"/>
  <c r="I135"/>
  <c r="K135"/>
  <c r="J137"/>
  <c r="L137"/>
  <c r="I137"/>
  <c r="K137"/>
  <c r="J139"/>
  <c r="L139"/>
  <c r="I139"/>
  <c r="K139"/>
  <c r="J141"/>
  <c r="K412" i="16" s="1"/>
  <c r="L141" i="11"/>
  <c r="M412" i="16" s="1"/>
  <c r="I141" i="11"/>
  <c r="J412" i="16" s="1"/>
  <c r="K141" i="11"/>
  <c r="L412" i="16" s="1"/>
  <c r="J143" i="11"/>
  <c r="L143"/>
  <c r="I143"/>
  <c r="K143"/>
  <c r="J145"/>
  <c r="K424" i="16" s="1"/>
  <c r="L145" i="11"/>
  <c r="M424" i="16" s="1"/>
  <c r="I145" i="11"/>
  <c r="J424" i="16" s="1"/>
  <c r="K145" i="11"/>
  <c r="L424" i="16" s="1"/>
  <c r="J147" i="11"/>
  <c r="L147"/>
  <c r="I147"/>
  <c r="K147"/>
  <c r="J149"/>
  <c r="L149"/>
  <c r="I149"/>
  <c r="K149"/>
  <c r="J151"/>
  <c r="K442" i="16" s="1"/>
  <c r="L151" i="11"/>
  <c r="M442" i="16" s="1"/>
  <c r="I151" i="11"/>
  <c r="J442" i="16" s="1"/>
  <c r="K151" i="11"/>
  <c r="L442" i="16" s="1"/>
  <c r="J153" i="11"/>
  <c r="L153"/>
  <c r="I153"/>
  <c r="K153"/>
  <c r="J155"/>
  <c r="L155"/>
  <c r="I155"/>
  <c r="K155"/>
  <c r="J157"/>
  <c r="L157"/>
  <c r="I157"/>
  <c r="K157"/>
  <c r="J159"/>
  <c r="L159"/>
  <c r="I159"/>
  <c r="K159"/>
  <c r="J161"/>
  <c r="L161"/>
  <c r="I161"/>
  <c r="K161"/>
  <c r="J163"/>
  <c r="L163"/>
  <c r="I163"/>
  <c r="K163"/>
  <c r="J165"/>
  <c r="L165"/>
  <c r="I165"/>
  <c r="K165"/>
  <c r="J167"/>
  <c r="L167"/>
  <c r="I167"/>
  <c r="K167"/>
  <c r="J169"/>
  <c r="L169"/>
  <c r="I169"/>
  <c r="K169"/>
  <c r="J171"/>
  <c r="L171"/>
  <c r="I171"/>
  <c r="K171"/>
  <c r="J173"/>
  <c r="L173"/>
  <c r="I173"/>
  <c r="K173"/>
  <c r="J175"/>
  <c r="L175"/>
  <c r="I175"/>
  <c r="K175"/>
  <c r="J177"/>
  <c r="L177"/>
  <c r="I177"/>
  <c r="K177"/>
  <c r="J179"/>
  <c r="L179"/>
  <c r="I179"/>
  <c r="K179"/>
  <c r="J181"/>
  <c r="L181"/>
  <c r="I181"/>
  <c r="K181"/>
  <c r="J183"/>
  <c r="L183"/>
  <c r="I183"/>
  <c r="K183"/>
  <c r="J185"/>
  <c r="L185"/>
  <c r="I185"/>
  <c r="K185"/>
  <c r="J187"/>
  <c r="L187"/>
  <c r="I187"/>
  <c r="K187"/>
  <c r="J189"/>
  <c r="L189"/>
  <c r="I189"/>
  <c r="K189"/>
  <c r="J191"/>
  <c r="L191"/>
  <c r="I191"/>
  <c r="K191"/>
  <c r="J193"/>
  <c r="L193"/>
  <c r="I193"/>
  <c r="K193"/>
  <c r="J195"/>
  <c r="L195"/>
  <c r="I195"/>
  <c r="K195"/>
  <c r="J197"/>
  <c r="L197"/>
  <c r="I197"/>
  <c r="K197"/>
  <c r="J199"/>
  <c r="L199"/>
  <c r="I199"/>
  <c r="K199"/>
  <c r="J201"/>
  <c r="L201"/>
  <c r="I201"/>
  <c r="K201"/>
  <c r="J203"/>
  <c r="L203"/>
  <c r="I203"/>
  <c r="K203"/>
  <c r="J205"/>
  <c r="L205"/>
  <c r="I205"/>
  <c r="K205"/>
  <c r="J207"/>
  <c r="L207"/>
  <c r="I207"/>
  <c r="K207"/>
  <c r="J209"/>
  <c r="L209"/>
  <c r="I209"/>
  <c r="K209"/>
  <c r="J211"/>
  <c r="L211"/>
  <c r="I211"/>
  <c r="K211"/>
  <c r="J213"/>
  <c r="L213"/>
  <c r="I213"/>
  <c r="K213"/>
  <c r="J215"/>
  <c r="L215"/>
  <c r="I215"/>
  <c r="K215"/>
  <c r="J217"/>
  <c r="L217"/>
  <c r="I217"/>
  <c r="K217"/>
  <c r="J219"/>
  <c r="L219"/>
  <c r="I219"/>
  <c r="K219"/>
  <c r="J221"/>
  <c r="L221"/>
  <c r="I221"/>
  <c r="K221"/>
  <c r="J223"/>
  <c r="L223"/>
  <c r="I223"/>
  <c r="K223"/>
  <c r="J225"/>
  <c r="L225"/>
  <c r="I225"/>
  <c r="K225"/>
  <c r="J227"/>
  <c r="L227"/>
  <c r="I227"/>
  <c r="K227"/>
  <c r="J229"/>
  <c r="L229"/>
  <c r="I229"/>
  <c r="K229"/>
  <c r="J231"/>
  <c r="L231"/>
  <c r="I231"/>
  <c r="K231"/>
  <c r="J233"/>
  <c r="L233"/>
  <c r="I233"/>
  <c r="K233"/>
  <c r="J235"/>
  <c r="L235"/>
  <c r="I235"/>
  <c r="K235"/>
  <c r="A441" i="16"/>
  <c r="Z449"/>
  <c r="AA446"/>
  <c r="B446" s="1"/>
  <c r="A446" s="1"/>
  <c r="AA445"/>
  <c r="B445" s="1"/>
  <c r="Z448"/>
  <c r="Z447"/>
  <c r="AA444"/>
  <c r="B444" s="1"/>
  <c r="D444" s="1"/>
  <c r="S33" i="11"/>
  <c r="O33"/>
  <c r="G33"/>
  <c r="R33"/>
  <c r="N33"/>
  <c r="F33"/>
  <c r="Q33"/>
  <c r="M33"/>
  <c r="E33"/>
  <c r="T33"/>
  <c r="P33"/>
  <c r="D33"/>
  <c r="S37"/>
  <c r="T100" i="16" s="1"/>
  <c r="O37" i="11"/>
  <c r="P100" i="16" s="1"/>
  <c r="G37" i="11"/>
  <c r="H100" i="16" s="1"/>
  <c r="R37" i="11"/>
  <c r="S100" i="16" s="1"/>
  <c r="N37" i="11"/>
  <c r="O100" i="16" s="1"/>
  <c r="F37" i="11"/>
  <c r="G100" i="16" s="1"/>
  <c r="Q37" i="11"/>
  <c r="R100" i="16" s="1"/>
  <c r="M37" i="11"/>
  <c r="N100" i="16" s="1"/>
  <c r="E37" i="11"/>
  <c r="F100" i="16" s="1"/>
  <c r="T37" i="11"/>
  <c r="U100" i="16" s="1"/>
  <c r="P37" i="11"/>
  <c r="Q100" i="16" s="1"/>
  <c r="D37" i="11"/>
  <c r="E100" i="16" s="1"/>
  <c r="S41" i="11"/>
  <c r="T112" i="16" s="1"/>
  <c r="O41" i="11"/>
  <c r="P112" i="16" s="1"/>
  <c r="G41" i="11"/>
  <c r="H112" i="16" s="1"/>
  <c r="R41" i="11"/>
  <c r="S112" i="16" s="1"/>
  <c r="N41" i="11"/>
  <c r="O112" i="16" s="1"/>
  <c r="F41" i="11"/>
  <c r="G112" i="16" s="1"/>
  <c r="Q41" i="11"/>
  <c r="R112" i="16" s="1"/>
  <c r="M41" i="11"/>
  <c r="N112" i="16" s="1"/>
  <c r="E41" i="11"/>
  <c r="F112" i="16" s="1"/>
  <c r="T41" i="11"/>
  <c r="U112" i="16" s="1"/>
  <c r="P41" i="11"/>
  <c r="Q112" i="16" s="1"/>
  <c r="D41" i="11"/>
  <c r="E112" i="16" s="1"/>
  <c r="S45" i="11"/>
  <c r="T124" i="16" s="1"/>
  <c r="O45" i="11"/>
  <c r="P124" i="16" s="1"/>
  <c r="G45" i="11"/>
  <c r="H124" i="16" s="1"/>
  <c r="R45" i="11"/>
  <c r="S124" i="16" s="1"/>
  <c r="N45" i="11"/>
  <c r="O124" i="16" s="1"/>
  <c r="F45" i="11"/>
  <c r="G124" i="16" s="1"/>
  <c r="Q45" i="11"/>
  <c r="R124" i="16" s="1"/>
  <c r="M45" i="11"/>
  <c r="N124" i="16" s="1"/>
  <c r="E45" i="11"/>
  <c r="F124" i="16" s="1"/>
  <c r="T45" i="11"/>
  <c r="U124" i="16" s="1"/>
  <c r="P45" i="11"/>
  <c r="Q124" i="16" s="1"/>
  <c r="D45" i="11"/>
  <c r="E124" i="16" s="1"/>
  <c r="S49" i="11"/>
  <c r="T136" i="16" s="1"/>
  <c r="O49" i="11"/>
  <c r="P136" i="16" s="1"/>
  <c r="G49" i="11"/>
  <c r="H136" i="16" s="1"/>
  <c r="R49" i="11"/>
  <c r="S136" i="16" s="1"/>
  <c r="N49" i="11"/>
  <c r="O136" i="16" s="1"/>
  <c r="F49" i="11"/>
  <c r="G136" i="16" s="1"/>
  <c r="Q49" i="11"/>
  <c r="R136" i="16" s="1"/>
  <c r="M49" i="11"/>
  <c r="N136" i="16" s="1"/>
  <c r="E49" i="11"/>
  <c r="F136" i="16" s="1"/>
  <c r="T49" i="11"/>
  <c r="U136" i="16" s="1"/>
  <c r="P49" i="11"/>
  <c r="Q136" i="16" s="1"/>
  <c r="D49" i="11"/>
  <c r="E136" i="16" s="1"/>
  <c r="S53" i="11"/>
  <c r="T148" i="16" s="1"/>
  <c r="O53" i="11"/>
  <c r="P148" i="16" s="1"/>
  <c r="G53" i="11"/>
  <c r="H148" i="16" s="1"/>
  <c r="R53" i="11"/>
  <c r="S148" i="16" s="1"/>
  <c r="N53" i="11"/>
  <c r="O148" i="16" s="1"/>
  <c r="F53" i="11"/>
  <c r="G148" i="16" s="1"/>
  <c r="Q53" i="11"/>
  <c r="R148" i="16" s="1"/>
  <c r="M53" i="11"/>
  <c r="N148" i="16" s="1"/>
  <c r="E53" i="11"/>
  <c r="F148" i="16" s="1"/>
  <c r="T53" i="11"/>
  <c r="U148" i="16" s="1"/>
  <c r="P53" i="11"/>
  <c r="Q148" i="16" s="1"/>
  <c r="H53" i="11"/>
  <c r="I148" i="16" s="1"/>
  <c r="D53" i="11"/>
  <c r="E148" i="16" s="1"/>
  <c r="S57" i="11"/>
  <c r="T160" i="16" s="1"/>
  <c r="O57" i="11"/>
  <c r="P160" i="16" s="1"/>
  <c r="G57" i="11"/>
  <c r="H160" i="16" s="1"/>
  <c r="R57" i="11"/>
  <c r="S160" i="16" s="1"/>
  <c r="N57" i="11"/>
  <c r="O160" i="16" s="1"/>
  <c r="F57" i="11"/>
  <c r="G160" i="16" s="1"/>
  <c r="Q57" i="11"/>
  <c r="R160" i="16" s="1"/>
  <c r="M57" i="11"/>
  <c r="N160" i="16" s="1"/>
  <c r="E57" i="11"/>
  <c r="F160" i="16" s="1"/>
  <c r="T57" i="11"/>
  <c r="U160" i="16" s="1"/>
  <c r="P57" i="11"/>
  <c r="Q160" i="16" s="1"/>
  <c r="H57" i="11"/>
  <c r="I160" i="16" s="1"/>
  <c r="D57" i="11"/>
  <c r="E160" i="16" s="1"/>
  <c r="S61" i="11"/>
  <c r="T172" i="16" s="1"/>
  <c r="O61" i="11"/>
  <c r="P172" i="16" s="1"/>
  <c r="G61" i="11"/>
  <c r="H172" i="16" s="1"/>
  <c r="R61" i="11"/>
  <c r="S172" i="16" s="1"/>
  <c r="N61" i="11"/>
  <c r="O172" i="16" s="1"/>
  <c r="F61" i="11"/>
  <c r="G172" i="16" s="1"/>
  <c r="Q61" i="11"/>
  <c r="R172" i="16" s="1"/>
  <c r="M61" i="11"/>
  <c r="N172" i="16" s="1"/>
  <c r="E61" i="11"/>
  <c r="F172" i="16" s="1"/>
  <c r="T61" i="11"/>
  <c r="U172" i="16" s="1"/>
  <c r="P61" i="11"/>
  <c r="Q172" i="16" s="1"/>
  <c r="H61" i="11"/>
  <c r="I172" i="16" s="1"/>
  <c r="D61" i="11"/>
  <c r="E172" i="16" s="1"/>
  <c r="S65" i="11"/>
  <c r="T184" i="16" s="1"/>
  <c r="O65" i="11"/>
  <c r="P184" i="16" s="1"/>
  <c r="G65" i="11"/>
  <c r="H184" i="16" s="1"/>
  <c r="R65" i="11"/>
  <c r="S184" i="16" s="1"/>
  <c r="N65" i="11"/>
  <c r="O184" i="16" s="1"/>
  <c r="F65" i="11"/>
  <c r="G184" i="16" s="1"/>
  <c r="Q65" i="11"/>
  <c r="R184" i="16" s="1"/>
  <c r="M65" i="11"/>
  <c r="N184" i="16" s="1"/>
  <c r="E65" i="11"/>
  <c r="F184" i="16" s="1"/>
  <c r="T65" i="11"/>
  <c r="U184" i="16" s="1"/>
  <c r="P65" i="11"/>
  <c r="Q184" i="16" s="1"/>
  <c r="H65" i="11"/>
  <c r="I184" i="16" s="1"/>
  <c r="D65" i="11"/>
  <c r="E184" i="16" s="1"/>
  <c r="S69" i="11"/>
  <c r="T196" i="16" s="1"/>
  <c r="O69" i="11"/>
  <c r="P196" i="16" s="1"/>
  <c r="G69" i="11"/>
  <c r="H196" i="16" s="1"/>
  <c r="R69" i="11"/>
  <c r="S196" i="16" s="1"/>
  <c r="N69" i="11"/>
  <c r="O196" i="16" s="1"/>
  <c r="F69" i="11"/>
  <c r="G196" i="16" s="1"/>
  <c r="Q69" i="11"/>
  <c r="R196" i="16" s="1"/>
  <c r="M69" i="11"/>
  <c r="N196" i="16" s="1"/>
  <c r="E69" i="11"/>
  <c r="F196" i="16" s="1"/>
  <c r="T69" i="11"/>
  <c r="U196" i="16" s="1"/>
  <c r="P69" i="11"/>
  <c r="Q196" i="16" s="1"/>
  <c r="H69" i="11"/>
  <c r="I196" i="16" s="1"/>
  <c r="D69" i="11"/>
  <c r="E196" i="16" s="1"/>
  <c r="S73" i="11"/>
  <c r="T208" i="16" s="1"/>
  <c r="O73" i="11"/>
  <c r="P208" i="16" s="1"/>
  <c r="G73" i="11"/>
  <c r="H208" i="16" s="1"/>
  <c r="R73" i="11"/>
  <c r="S208" i="16" s="1"/>
  <c r="N73" i="11"/>
  <c r="O208" i="16" s="1"/>
  <c r="F73" i="11"/>
  <c r="G208" i="16" s="1"/>
  <c r="Q73" i="11"/>
  <c r="R208" i="16" s="1"/>
  <c r="M73" i="11"/>
  <c r="N208" i="16" s="1"/>
  <c r="E73" i="11"/>
  <c r="F208" i="16" s="1"/>
  <c r="T73" i="11"/>
  <c r="U208" i="16" s="1"/>
  <c r="P73" i="11"/>
  <c r="Q208" i="16" s="1"/>
  <c r="H73" i="11"/>
  <c r="I208" i="16" s="1"/>
  <c r="D73" i="11"/>
  <c r="E208" i="16" s="1"/>
  <c r="S77" i="11"/>
  <c r="T220" i="16" s="1"/>
  <c r="O77" i="11"/>
  <c r="P220" i="16" s="1"/>
  <c r="G77" i="11"/>
  <c r="H220" i="16" s="1"/>
  <c r="R77" i="11"/>
  <c r="S220" i="16" s="1"/>
  <c r="N77" i="11"/>
  <c r="O220" i="16" s="1"/>
  <c r="F77" i="11"/>
  <c r="G220" i="16" s="1"/>
  <c r="Q77" i="11"/>
  <c r="R220" i="16" s="1"/>
  <c r="M77" i="11"/>
  <c r="N220" i="16" s="1"/>
  <c r="E77" i="11"/>
  <c r="F220" i="16" s="1"/>
  <c r="T77" i="11"/>
  <c r="U220" i="16" s="1"/>
  <c r="P77" i="11"/>
  <c r="Q220" i="16" s="1"/>
  <c r="H77" i="11"/>
  <c r="I220" i="16" s="1"/>
  <c r="D77" i="11"/>
  <c r="E220" i="16" s="1"/>
  <c r="S81" i="11"/>
  <c r="T232" i="16" s="1"/>
  <c r="O81" i="11"/>
  <c r="P232" i="16" s="1"/>
  <c r="G81" i="11"/>
  <c r="H232" i="16" s="1"/>
  <c r="R81" i="11"/>
  <c r="S232" i="16" s="1"/>
  <c r="N81" i="11"/>
  <c r="O232" i="16" s="1"/>
  <c r="F81" i="11"/>
  <c r="G232" i="16" s="1"/>
  <c r="Q81" i="11"/>
  <c r="R232" i="16" s="1"/>
  <c r="M81" i="11"/>
  <c r="N232" i="16" s="1"/>
  <c r="E81" i="11"/>
  <c r="F232" i="16" s="1"/>
  <c r="T81" i="11"/>
  <c r="U232" i="16" s="1"/>
  <c r="P81" i="11"/>
  <c r="Q232" i="16" s="1"/>
  <c r="H81" i="11"/>
  <c r="I232" i="16" s="1"/>
  <c r="D81" i="11"/>
  <c r="E232" i="16" s="1"/>
  <c r="S85" i="11"/>
  <c r="T244" i="16" s="1"/>
  <c r="O85" i="11"/>
  <c r="P244" i="16" s="1"/>
  <c r="G85" i="11"/>
  <c r="H244" i="16" s="1"/>
  <c r="R85" i="11"/>
  <c r="S244" i="16" s="1"/>
  <c r="N85" i="11"/>
  <c r="O244" i="16" s="1"/>
  <c r="F85" i="11"/>
  <c r="G244" i="16" s="1"/>
  <c r="Q85" i="11"/>
  <c r="R244" i="16" s="1"/>
  <c r="M85" i="11"/>
  <c r="N244" i="16" s="1"/>
  <c r="E85" i="11"/>
  <c r="F244" i="16" s="1"/>
  <c r="T85" i="11"/>
  <c r="U244" i="16" s="1"/>
  <c r="P85" i="11"/>
  <c r="Q244" i="16" s="1"/>
  <c r="H85" i="11"/>
  <c r="I244" i="16" s="1"/>
  <c r="D85" i="11"/>
  <c r="E244" i="16" s="1"/>
  <c r="S89" i="11"/>
  <c r="T256" i="16" s="1"/>
  <c r="O89" i="11"/>
  <c r="P256" i="16" s="1"/>
  <c r="G89" i="11"/>
  <c r="H256" i="16" s="1"/>
  <c r="R89" i="11"/>
  <c r="S256" i="16" s="1"/>
  <c r="N89" i="11"/>
  <c r="O256" i="16" s="1"/>
  <c r="F89" i="11"/>
  <c r="G256" i="16" s="1"/>
  <c r="Q89" i="11"/>
  <c r="R256" i="16" s="1"/>
  <c r="M89" i="11"/>
  <c r="N256" i="16" s="1"/>
  <c r="E89" i="11"/>
  <c r="F256" i="16" s="1"/>
  <c r="T89" i="11"/>
  <c r="U256" i="16" s="1"/>
  <c r="P89" i="11"/>
  <c r="Q256" i="16" s="1"/>
  <c r="H89" i="11"/>
  <c r="I256" i="16" s="1"/>
  <c r="D89" i="11"/>
  <c r="E256" i="16" s="1"/>
  <c r="S93" i="11"/>
  <c r="T268" i="16" s="1"/>
  <c r="O93" i="11"/>
  <c r="P268" i="16" s="1"/>
  <c r="G93" i="11"/>
  <c r="H268" i="16" s="1"/>
  <c r="R93" i="11"/>
  <c r="S268" i="16" s="1"/>
  <c r="N93" i="11"/>
  <c r="O268" i="16" s="1"/>
  <c r="F93" i="11"/>
  <c r="G268" i="16" s="1"/>
  <c r="Q93" i="11"/>
  <c r="R268" i="16" s="1"/>
  <c r="M93" i="11"/>
  <c r="N268" i="16" s="1"/>
  <c r="E93" i="11"/>
  <c r="F268" i="16" s="1"/>
  <c r="T93" i="11"/>
  <c r="U268" i="16" s="1"/>
  <c r="P93" i="11"/>
  <c r="Q268" i="16" s="1"/>
  <c r="H93" i="11"/>
  <c r="I268" i="16" s="1"/>
  <c r="D93" i="11"/>
  <c r="E268" i="16" s="1"/>
  <c r="S97" i="11"/>
  <c r="T280" i="16" s="1"/>
  <c r="O97" i="11"/>
  <c r="P280" i="16" s="1"/>
  <c r="G97" i="11"/>
  <c r="H280" i="16" s="1"/>
  <c r="R97" i="11"/>
  <c r="S280" i="16" s="1"/>
  <c r="N97" i="11"/>
  <c r="O280" i="16" s="1"/>
  <c r="F97" i="11"/>
  <c r="G280" i="16" s="1"/>
  <c r="Q97" i="11"/>
  <c r="R280" i="16" s="1"/>
  <c r="M97" i="11"/>
  <c r="N280" i="16" s="1"/>
  <c r="E97" i="11"/>
  <c r="F280" i="16" s="1"/>
  <c r="T97" i="11"/>
  <c r="U280" i="16" s="1"/>
  <c r="P97" i="11"/>
  <c r="Q280" i="16" s="1"/>
  <c r="H97" i="11"/>
  <c r="I280" i="16" s="1"/>
  <c r="D97" i="11"/>
  <c r="E280" i="16" s="1"/>
  <c r="S101" i="11"/>
  <c r="T292" i="16" s="1"/>
  <c r="O101" i="11"/>
  <c r="P292" i="16" s="1"/>
  <c r="G101" i="11"/>
  <c r="H292" i="16" s="1"/>
  <c r="R101" i="11"/>
  <c r="S292" i="16" s="1"/>
  <c r="N101" i="11"/>
  <c r="O292" i="16" s="1"/>
  <c r="F101" i="11"/>
  <c r="G292" i="16" s="1"/>
  <c r="Q101" i="11"/>
  <c r="R292" i="16" s="1"/>
  <c r="M101" i="11"/>
  <c r="N292" i="16" s="1"/>
  <c r="E101" i="11"/>
  <c r="F292" i="16" s="1"/>
  <c r="T101" i="11"/>
  <c r="U292" i="16" s="1"/>
  <c r="P101" i="11"/>
  <c r="Q292" i="16" s="1"/>
  <c r="H101" i="11"/>
  <c r="I292" i="16" s="1"/>
  <c r="D101" i="11"/>
  <c r="E292" i="16" s="1"/>
  <c r="S105" i="11"/>
  <c r="T304" i="16" s="1"/>
  <c r="O105" i="11"/>
  <c r="P304" i="16" s="1"/>
  <c r="G105" i="11"/>
  <c r="H304" i="16" s="1"/>
  <c r="R105" i="11"/>
  <c r="S304" i="16" s="1"/>
  <c r="N105" i="11"/>
  <c r="O304" i="16" s="1"/>
  <c r="F105" i="11"/>
  <c r="G304" i="16" s="1"/>
  <c r="Q105" i="11"/>
  <c r="R304" i="16" s="1"/>
  <c r="M105" i="11"/>
  <c r="N304" i="16" s="1"/>
  <c r="E105" i="11"/>
  <c r="F304" i="16" s="1"/>
  <c r="T105" i="11"/>
  <c r="U304" i="16" s="1"/>
  <c r="P105" i="11"/>
  <c r="Q304" i="16" s="1"/>
  <c r="H105" i="11"/>
  <c r="I304" i="16" s="1"/>
  <c r="D105" i="11"/>
  <c r="E304" i="16" s="1"/>
  <c r="S109" i="11"/>
  <c r="O109"/>
  <c r="G109"/>
  <c r="R109"/>
  <c r="N109"/>
  <c r="F109"/>
  <c r="Q109"/>
  <c r="M109"/>
  <c r="E109"/>
  <c r="T109"/>
  <c r="P109"/>
  <c r="H109"/>
  <c r="D109"/>
  <c r="S113"/>
  <c r="T328" i="16" s="1"/>
  <c r="O113" i="11"/>
  <c r="P328" i="16" s="1"/>
  <c r="G113" i="11"/>
  <c r="H328" i="16" s="1"/>
  <c r="R113" i="11"/>
  <c r="S328" i="16" s="1"/>
  <c r="N113" i="11"/>
  <c r="O328" i="16" s="1"/>
  <c r="F113" i="11"/>
  <c r="G328" i="16" s="1"/>
  <c r="Q113" i="11"/>
  <c r="R328" i="16" s="1"/>
  <c r="M113" i="11"/>
  <c r="N328" i="16" s="1"/>
  <c r="E113" i="11"/>
  <c r="F328" i="16" s="1"/>
  <c r="T113" i="11"/>
  <c r="U328" i="16" s="1"/>
  <c r="P113" i="11"/>
  <c r="Q328" i="16" s="1"/>
  <c r="H113" i="11"/>
  <c r="I328" i="16" s="1"/>
  <c r="D113" i="11"/>
  <c r="E328" i="16" s="1"/>
  <c r="S117" i="11"/>
  <c r="O117"/>
  <c r="G117"/>
  <c r="R117"/>
  <c r="N117"/>
  <c r="F117"/>
  <c r="Q117"/>
  <c r="M117"/>
  <c r="E117"/>
  <c r="T117"/>
  <c r="P117"/>
  <c r="H117"/>
  <c r="D117"/>
  <c r="S121"/>
  <c r="O121"/>
  <c r="G121"/>
  <c r="R121"/>
  <c r="N121"/>
  <c r="F121"/>
  <c r="Q121"/>
  <c r="M121"/>
  <c r="E121"/>
  <c r="T121"/>
  <c r="P121"/>
  <c r="H121"/>
  <c r="D121"/>
  <c r="R125"/>
  <c r="S364" i="16" s="1"/>
  <c r="N125" i="11"/>
  <c r="O364" i="16" s="1"/>
  <c r="F125" i="11"/>
  <c r="G364" i="16" s="1"/>
  <c r="Q125" i="11"/>
  <c r="R364" i="16" s="1"/>
  <c r="M125" i="11"/>
  <c r="N364" i="16" s="1"/>
  <c r="E125" i="11"/>
  <c r="F364" i="16" s="1"/>
  <c r="T125" i="11"/>
  <c r="U364" i="16" s="1"/>
  <c r="P125" i="11"/>
  <c r="Q364" i="16" s="1"/>
  <c r="H125" i="11"/>
  <c r="I364" i="16" s="1"/>
  <c r="D125" i="11"/>
  <c r="E364" i="16" s="1"/>
  <c r="S125" i="11"/>
  <c r="T364" i="16" s="1"/>
  <c r="O125" i="11"/>
  <c r="P364" i="16" s="1"/>
  <c r="G125" i="11"/>
  <c r="H364" i="16" s="1"/>
  <c r="R129" i="11"/>
  <c r="N129"/>
  <c r="F129"/>
  <c r="Q129"/>
  <c r="M129"/>
  <c r="E129"/>
  <c r="T129"/>
  <c r="P129"/>
  <c r="H129"/>
  <c r="D129"/>
  <c r="S129"/>
  <c r="O129"/>
  <c r="G129"/>
  <c r="R133"/>
  <c r="S388" i="16" s="1"/>
  <c r="N133" i="11"/>
  <c r="O388" i="16" s="1"/>
  <c r="F133" i="11"/>
  <c r="G388" i="16" s="1"/>
  <c r="Q133" i="11"/>
  <c r="R388" i="16" s="1"/>
  <c r="M133" i="11"/>
  <c r="N388" i="16" s="1"/>
  <c r="E133" i="11"/>
  <c r="F388" i="16" s="1"/>
  <c r="T133" i="11"/>
  <c r="U388" i="16" s="1"/>
  <c r="P133" i="11"/>
  <c r="Q388" i="16" s="1"/>
  <c r="H133" i="11"/>
  <c r="I388" i="16" s="1"/>
  <c r="D133" i="11"/>
  <c r="E388" i="16" s="1"/>
  <c r="S133" i="11"/>
  <c r="T388" i="16" s="1"/>
  <c r="O133" i="11"/>
  <c r="P388" i="16" s="1"/>
  <c r="G133" i="11"/>
  <c r="H388" i="16" s="1"/>
  <c r="R137" i="11"/>
  <c r="N137"/>
  <c r="F137"/>
  <c r="Q137"/>
  <c r="M137"/>
  <c r="E137"/>
  <c r="T137"/>
  <c r="P137"/>
  <c r="H137"/>
  <c r="D137"/>
  <c r="S137"/>
  <c r="O137"/>
  <c r="G137"/>
  <c r="R141"/>
  <c r="S412" i="16" s="1"/>
  <c r="N141" i="11"/>
  <c r="O412" i="16" s="1"/>
  <c r="F141" i="11"/>
  <c r="G412" i="16" s="1"/>
  <c r="Q141" i="11"/>
  <c r="R412" i="16" s="1"/>
  <c r="M141" i="11"/>
  <c r="N412" i="16" s="1"/>
  <c r="E141" i="11"/>
  <c r="F412" i="16" s="1"/>
  <c r="T141" i="11"/>
  <c r="U412" i="16" s="1"/>
  <c r="P141" i="11"/>
  <c r="Q412" i="16" s="1"/>
  <c r="H141" i="11"/>
  <c r="I412" i="16" s="1"/>
  <c r="D141" i="11"/>
  <c r="E412" i="16" s="1"/>
  <c r="S141" i="11"/>
  <c r="T412" i="16" s="1"/>
  <c r="O141" i="11"/>
  <c r="P412" i="16" s="1"/>
  <c r="G141" i="11"/>
  <c r="H412" i="16" s="1"/>
  <c r="R145" i="11"/>
  <c r="S424" i="16" s="1"/>
  <c r="N145" i="11"/>
  <c r="O424" i="16" s="1"/>
  <c r="F145" i="11"/>
  <c r="G424" i="16" s="1"/>
  <c r="Q145" i="11"/>
  <c r="R424" i="16" s="1"/>
  <c r="M145" i="11"/>
  <c r="N424" i="16" s="1"/>
  <c r="E145" i="11"/>
  <c r="F424" i="16" s="1"/>
  <c r="T145" i="11"/>
  <c r="U424" i="16" s="1"/>
  <c r="P145" i="11"/>
  <c r="Q424" i="16" s="1"/>
  <c r="H145" i="11"/>
  <c r="I424" i="16" s="1"/>
  <c r="D145" i="11"/>
  <c r="E424" i="16" s="1"/>
  <c r="S145" i="11"/>
  <c r="T424" i="16" s="1"/>
  <c r="O145" i="11"/>
  <c r="P424" i="16" s="1"/>
  <c r="G145" i="11"/>
  <c r="H424" i="16" s="1"/>
  <c r="R149" i="11"/>
  <c r="N149"/>
  <c r="F149"/>
  <c r="Q149"/>
  <c r="M149"/>
  <c r="E149"/>
  <c r="T149"/>
  <c r="P149"/>
  <c r="H149"/>
  <c r="D149"/>
  <c r="S149"/>
  <c r="O149"/>
  <c r="G149"/>
  <c r="R153"/>
  <c r="N153"/>
  <c r="F153"/>
  <c r="Q153"/>
  <c r="M153"/>
  <c r="E153"/>
  <c r="T153"/>
  <c r="P153"/>
  <c r="H153"/>
  <c r="D153"/>
  <c r="S153"/>
  <c r="O153"/>
  <c r="G153"/>
  <c r="R157"/>
  <c r="N157"/>
  <c r="F157"/>
  <c r="Q157"/>
  <c r="M157"/>
  <c r="E157"/>
  <c r="T157"/>
  <c r="P157"/>
  <c r="H157"/>
  <c r="D157"/>
  <c r="S157"/>
  <c r="O157"/>
  <c r="G157"/>
  <c r="R161"/>
  <c r="N161"/>
  <c r="F161"/>
  <c r="Q161"/>
  <c r="M161"/>
  <c r="E161"/>
  <c r="T161"/>
  <c r="P161"/>
  <c r="H161"/>
  <c r="D161"/>
  <c r="S161"/>
  <c r="O161"/>
  <c r="G161"/>
  <c r="R165"/>
  <c r="N165"/>
  <c r="F165"/>
  <c r="Q165"/>
  <c r="M165"/>
  <c r="E165"/>
  <c r="T165"/>
  <c r="P165"/>
  <c r="H165"/>
  <c r="D165"/>
  <c r="S165"/>
  <c r="O165"/>
  <c r="G165"/>
  <c r="R169"/>
  <c r="N169"/>
  <c r="F169"/>
  <c r="Q169"/>
  <c r="M169"/>
  <c r="E169"/>
  <c r="T169"/>
  <c r="P169"/>
  <c r="H169"/>
  <c r="D169"/>
  <c r="S169"/>
  <c r="O169"/>
  <c r="G169"/>
  <c r="R173"/>
  <c r="N173"/>
  <c r="F173"/>
  <c r="Q173"/>
  <c r="M173"/>
  <c r="E173"/>
  <c r="T173"/>
  <c r="P173"/>
  <c r="H173"/>
  <c r="D173"/>
  <c r="S173"/>
  <c r="O173"/>
  <c r="G173"/>
  <c r="R177"/>
  <c r="N177"/>
  <c r="F177"/>
  <c r="Q177"/>
  <c r="M177"/>
  <c r="E177"/>
  <c r="T177"/>
  <c r="P177"/>
  <c r="H177"/>
  <c r="D177"/>
  <c r="S177"/>
  <c r="O177"/>
  <c r="G177"/>
  <c r="R181"/>
  <c r="N181"/>
  <c r="F181"/>
  <c r="Q181"/>
  <c r="M181"/>
  <c r="E181"/>
  <c r="T181"/>
  <c r="P181"/>
  <c r="H181"/>
  <c r="D181"/>
  <c r="S181"/>
  <c r="O181"/>
  <c r="G181"/>
  <c r="R185"/>
  <c r="N185"/>
  <c r="F185"/>
  <c r="Q185"/>
  <c r="M185"/>
  <c r="E185"/>
  <c r="T185"/>
  <c r="P185"/>
  <c r="H185"/>
  <c r="D185"/>
  <c r="S185"/>
  <c r="O185"/>
  <c r="G185"/>
  <c r="R189"/>
  <c r="N189"/>
  <c r="F189"/>
  <c r="Q189"/>
  <c r="M189"/>
  <c r="E189"/>
  <c r="T189"/>
  <c r="P189"/>
  <c r="H189"/>
  <c r="D189"/>
  <c r="S189"/>
  <c r="O189"/>
  <c r="G189"/>
  <c r="R193"/>
  <c r="N193"/>
  <c r="F193"/>
  <c r="Q193"/>
  <c r="M193"/>
  <c r="E193"/>
  <c r="T193"/>
  <c r="P193"/>
  <c r="H193"/>
  <c r="D193"/>
  <c r="S193"/>
  <c r="O193"/>
  <c r="G193"/>
  <c r="R197"/>
  <c r="N197"/>
  <c r="F197"/>
  <c r="Q197"/>
  <c r="M197"/>
  <c r="E197"/>
  <c r="T197"/>
  <c r="P197"/>
  <c r="H197"/>
  <c r="D197"/>
  <c r="S197"/>
  <c r="O197"/>
  <c r="G197"/>
  <c r="R201"/>
  <c r="N201"/>
  <c r="F201"/>
  <c r="Q201"/>
  <c r="M201"/>
  <c r="E201"/>
  <c r="T201"/>
  <c r="P201"/>
  <c r="H201"/>
  <c r="D201"/>
  <c r="S201"/>
  <c r="O201"/>
  <c r="G201"/>
  <c r="R205"/>
  <c r="N205"/>
  <c r="F205"/>
  <c r="Q205"/>
  <c r="M205"/>
  <c r="E205"/>
  <c r="T205"/>
  <c r="P205"/>
  <c r="H205"/>
  <c r="D205"/>
  <c r="S205"/>
  <c r="O205"/>
  <c r="G205"/>
  <c r="R209"/>
  <c r="N209"/>
  <c r="F209"/>
  <c r="Q209"/>
  <c r="M209"/>
  <c r="E209"/>
  <c r="T209"/>
  <c r="P209"/>
  <c r="H209"/>
  <c r="D209"/>
  <c r="S209"/>
  <c r="O209"/>
  <c r="G209"/>
  <c r="S213"/>
  <c r="O213"/>
  <c r="G213"/>
  <c r="Q213"/>
  <c r="M213"/>
  <c r="E213"/>
  <c r="T213"/>
  <c r="P213"/>
  <c r="H213"/>
  <c r="D213"/>
  <c r="N213"/>
  <c r="F213"/>
  <c r="R213"/>
  <c r="S217"/>
  <c r="O217"/>
  <c r="G217"/>
  <c r="R217"/>
  <c r="N217"/>
  <c r="F217"/>
  <c r="Q217"/>
  <c r="M217"/>
  <c r="E217"/>
  <c r="T217"/>
  <c r="P217"/>
  <c r="H217"/>
  <c r="D217"/>
  <c r="S221"/>
  <c r="O221"/>
  <c r="G221"/>
  <c r="R221"/>
  <c r="N221"/>
  <c r="F221"/>
  <c r="Q221"/>
  <c r="M221"/>
  <c r="E221"/>
  <c r="T221"/>
  <c r="P221"/>
  <c r="H221"/>
  <c r="D221"/>
  <c r="S225"/>
  <c r="O225"/>
  <c r="G225"/>
  <c r="R225"/>
  <c r="N225"/>
  <c r="F225"/>
  <c r="Q225"/>
  <c r="M225"/>
  <c r="E225"/>
  <c r="T225"/>
  <c r="P225"/>
  <c r="H225"/>
  <c r="D225"/>
  <c r="S229"/>
  <c r="O229"/>
  <c r="G229"/>
  <c r="R229"/>
  <c r="N229"/>
  <c r="F229"/>
  <c r="Q229"/>
  <c r="M229"/>
  <c r="E229"/>
  <c r="T229"/>
  <c r="P229"/>
  <c r="H229"/>
  <c r="D229"/>
  <c r="S233"/>
  <c r="O233"/>
  <c r="G233"/>
  <c r="C233"/>
  <c r="R233"/>
  <c r="N233"/>
  <c r="F233"/>
  <c r="Q233"/>
  <c r="M233"/>
  <c r="E233"/>
  <c r="T233"/>
  <c r="P233"/>
  <c r="H233"/>
  <c r="D233"/>
  <c r="Q6"/>
  <c r="R7" i="16" s="1"/>
  <c r="D10"/>
  <c r="G7" i="11"/>
  <c r="H10" i="16" s="1"/>
  <c r="O7" i="11"/>
  <c r="P10" i="16" s="1"/>
  <c r="S7" i="11"/>
  <c r="T10" i="16" s="1"/>
  <c r="E8" i="11"/>
  <c r="M8"/>
  <c r="Q8"/>
  <c r="D16" i="16"/>
  <c r="G9" i="11"/>
  <c r="H16" i="16" s="1"/>
  <c r="O9" i="11"/>
  <c r="P16" i="16" s="1"/>
  <c r="S9" i="11"/>
  <c r="T16" i="16" s="1"/>
  <c r="E10" i="11"/>
  <c r="M10"/>
  <c r="Q10"/>
  <c r="D22" i="16"/>
  <c r="G11" i="11"/>
  <c r="H22" i="16" s="1"/>
  <c r="O11" i="11"/>
  <c r="P22" i="16" s="1"/>
  <c r="S11" i="11"/>
  <c r="T22" i="16" s="1"/>
  <c r="E12" i="11"/>
  <c r="F25" i="16" s="1"/>
  <c r="M12" i="11"/>
  <c r="N25" i="16" s="1"/>
  <c r="Q12" i="11"/>
  <c r="R25" i="16" s="1"/>
  <c r="G13" i="11"/>
  <c r="H28" i="16" s="1"/>
  <c r="O13" i="11"/>
  <c r="P28" i="16" s="1"/>
  <c r="S13" i="11"/>
  <c r="T28" i="16" s="1"/>
  <c r="E14" i="11"/>
  <c r="F31" i="16" s="1"/>
  <c r="M14" i="11"/>
  <c r="N31" i="16" s="1"/>
  <c r="Q14" i="11"/>
  <c r="R31" i="16" s="1"/>
  <c r="D34"/>
  <c r="G15" i="11"/>
  <c r="H34" i="16" s="1"/>
  <c r="O15" i="11"/>
  <c r="P34" i="16" s="1"/>
  <c r="S15" i="11"/>
  <c r="T34" i="16" s="1"/>
  <c r="E16" i="11"/>
  <c r="F37" i="16" s="1"/>
  <c r="M16" i="11"/>
  <c r="N37" i="16" s="1"/>
  <c r="Q16" i="11"/>
  <c r="R37" i="16" s="1"/>
  <c r="D40"/>
  <c r="G17" i="11"/>
  <c r="H40" i="16" s="1"/>
  <c r="O17" i="11"/>
  <c r="P40" i="16" s="1"/>
  <c r="S17" i="11"/>
  <c r="T40" i="16" s="1"/>
  <c r="E18" i="11"/>
  <c r="F43" i="16" s="1"/>
  <c r="M18" i="11"/>
  <c r="N43" i="16" s="1"/>
  <c r="Q18" i="11"/>
  <c r="R43" i="16" s="1"/>
  <c r="G19" i="11"/>
  <c r="H46" i="16" s="1"/>
  <c r="O19" i="11"/>
  <c r="P46" i="16" s="1"/>
  <c r="S19" i="11"/>
  <c r="T46" i="16" s="1"/>
  <c r="E20" i="11"/>
  <c r="F49" i="16" s="1"/>
  <c r="M20" i="11"/>
  <c r="N49" i="16" s="1"/>
  <c r="Q20" i="11"/>
  <c r="R49" i="16" s="1"/>
  <c r="D52"/>
  <c r="G21" i="11"/>
  <c r="H52" i="16" s="1"/>
  <c r="O21" i="11"/>
  <c r="P52" i="16" s="1"/>
  <c r="S21" i="11"/>
  <c r="T52" i="16" s="1"/>
  <c r="E22" i="11"/>
  <c r="M22"/>
  <c r="Q22"/>
  <c r="G23"/>
  <c r="H58" i="16" s="1"/>
  <c r="O23" i="11"/>
  <c r="P58" i="16" s="1"/>
  <c r="S23" i="11"/>
  <c r="T58" i="16" s="1"/>
  <c r="E24" i="11"/>
  <c r="F61" i="16" s="1"/>
  <c r="M24" i="11"/>
  <c r="N61" i="16" s="1"/>
  <c r="Q24" i="11"/>
  <c r="R61" i="16" s="1"/>
  <c r="G25" i="11"/>
  <c r="H64" i="16" s="1"/>
  <c r="O25" i="11"/>
  <c r="P64" i="16" s="1"/>
  <c r="S25" i="11"/>
  <c r="T64" i="16" s="1"/>
  <c r="E26" i="11"/>
  <c r="F67" i="16" s="1"/>
  <c r="M26" i="11"/>
  <c r="N67" i="16" s="1"/>
  <c r="Q26" i="11"/>
  <c r="R67" i="16" s="1"/>
  <c r="G27" i="11"/>
  <c r="O27"/>
  <c r="S27"/>
  <c r="E28"/>
  <c r="F73" i="16" s="1"/>
  <c r="M28" i="11"/>
  <c r="N73" i="16" s="1"/>
  <c r="Q28" i="11"/>
  <c r="R73" i="16" s="1"/>
  <c r="G29" i="11"/>
  <c r="O29"/>
  <c r="S29"/>
  <c r="E30"/>
  <c r="F79" i="16" s="1"/>
  <c r="M30" i="11"/>
  <c r="N79" i="16" s="1"/>
  <c r="Q30" i="11"/>
  <c r="R79" i="16" s="1"/>
  <c r="Q34" i="11"/>
  <c r="R91" i="16" s="1"/>
  <c r="M34" i="11"/>
  <c r="N91" i="16" s="1"/>
  <c r="E34" i="11"/>
  <c r="F91" i="16" s="1"/>
  <c r="T34" i="11"/>
  <c r="U91" i="16" s="1"/>
  <c r="P34" i="11"/>
  <c r="Q91" i="16" s="1"/>
  <c r="D34" i="11"/>
  <c r="E91" i="16" s="1"/>
  <c r="S34" i="11"/>
  <c r="T91" i="16" s="1"/>
  <c r="O34" i="11"/>
  <c r="P91" i="16" s="1"/>
  <c r="G34" i="11"/>
  <c r="H91" i="16" s="1"/>
  <c r="R34" i="11"/>
  <c r="S91" i="16" s="1"/>
  <c r="N34" i="11"/>
  <c r="O91" i="16" s="1"/>
  <c r="F34" i="11"/>
  <c r="G91" i="16" s="1"/>
  <c r="Q38" i="11"/>
  <c r="R103" i="16" s="1"/>
  <c r="M38" i="11"/>
  <c r="N103" i="16" s="1"/>
  <c r="E38" i="11"/>
  <c r="F103" i="16" s="1"/>
  <c r="T38" i="11"/>
  <c r="U103" i="16" s="1"/>
  <c r="P38" i="11"/>
  <c r="Q103" i="16" s="1"/>
  <c r="D38" i="11"/>
  <c r="E103" i="16" s="1"/>
  <c r="S38" i="11"/>
  <c r="T103" i="16" s="1"/>
  <c r="O38" i="11"/>
  <c r="P103" i="16" s="1"/>
  <c r="G38" i="11"/>
  <c r="H103" i="16" s="1"/>
  <c r="R38" i="11"/>
  <c r="S103" i="16" s="1"/>
  <c r="N38" i="11"/>
  <c r="O103" i="16" s="1"/>
  <c r="F38" i="11"/>
  <c r="G103" i="16" s="1"/>
  <c r="Q42" i="11"/>
  <c r="R115" i="16" s="1"/>
  <c r="M42" i="11"/>
  <c r="N115" i="16" s="1"/>
  <c r="E42" i="11"/>
  <c r="F115" i="16" s="1"/>
  <c r="T42" i="11"/>
  <c r="U115" i="16" s="1"/>
  <c r="P42" i="11"/>
  <c r="Q115" i="16" s="1"/>
  <c r="D42" i="11"/>
  <c r="E115" i="16" s="1"/>
  <c r="S42" i="11"/>
  <c r="T115" i="16" s="1"/>
  <c r="O42" i="11"/>
  <c r="P115" i="16" s="1"/>
  <c r="G42" i="11"/>
  <c r="H115" i="16" s="1"/>
  <c r="R42" i="11"/>
  <c r="S115" i="16" s="1"/>
  <c r="N42" i="11"/>
  <c r="O115" i="16" s="1"/>
  <c r="F42" i="11"/>
  <c r="G115" i="16" s="1"/>
  <c r="Q46" i="11"/>
  <c r="R127" i="16" s="1"/>
  <c r="M46" i="11"/>
  <c r="N127" i="16" s="1"/>
  <c r="E46" i="11"/>
  <c r="F127" i="16" s="1"/>
  <c r="T46" i="11"/>
  <c r="U127" i="16" s="1"/>
  <c r="P46" i="11"/>
  <c r="Q127" i="16" s="1"/>
  <c r="D46" i="11"/>
  <c r="E127" i="16" s="1"/>
  <c r="S46" i="11"/>
  <c r="T127" i="16" s="1"/>
  <c r="O46" i="11"/>
  <c r="P127" i="16" s="1"/>
  <c r="G46" i="11"/>
  <c r="H127" i="16" s="1"/>
  <c r="R46" i="11"/>
  <c r="S127" i="16" s="1"/>
  <c r="N46" i="11"/>
  <c r="O127" i="16" s="1"/>
  <c r="F46" i="11"/>
  <c r="G127" i="16" s="1"/>
  <c r="Q50" i="11"/>
  <c r="R139" i="16" s="1"/>
  <c r="M50" i="11"/>
  <c r="N139" i="16" s="1"/>
  <c r="E50" i="11"/>
  <c r="F139" i="16" s="1"/>
  <c r="T50" i="11"/>
  <c r="U139" i="16" s="1"/>
  <c r="P50" i="11"/>
  <c r="Q139" i="16" s="1"/>
  <c r="H50" i="11"/>
  <c r="I139" i="16" s="1"/>
  <c r="D50" i="11"/>
  <c r="E139" i="16" s="1"/>
  <c r="S50" i="11"/>
  <c r="T139" i="16" s="1"/>
  <c r="O50" i="11"/>
  <c r="P139" i="16" s="1"/>
  <c r="G50" i="11"/>
  <c r="H139" i="16" s="1"/>
  <c r="R50" i="11"/>
  <c r="S139" i="16" s="1"/>
  <c r="N50" i="11"/>
  <c r="O139" i="16" s="1"/>
  <c r="F50" i="11"/>
  <c r="G139" i="16" s="1"/>
  <c r="Q54" i="11"/>
  <c r="R151" i="16" s="1"/>
  <c r="M54" i="11"/>
  <c r="N151" i="16" s="1"/>
  <c r="E54" i="11"/>
  <c r="F151" i="16" s="1"/>
  <c r="T54" i="11"/>
  <c r="U151" i="16" s="1"/>
  <c r="P54" i="11"/>
  <c r="Q151" i="16" s="1"/>
  <c r="H54" i="11"/>
  <c r="I151" i="16" s="1"/>
  <c r="D54" i="11"/>
  <c r="E151" i="16" s="1"/>
  <c r="S54" i="11"/>
  <c r="T151" i="16" s="1"/>
  <c r="O54" i="11"/>
  <c r="P151" i="16" s="1"/>
  <c r="G54" i="11"/>
  <c r="H151" i="16" s="1"/>
  <c r="R54" i="11"/>
  <c r="S151" i="16" s="1"/>
  <c r="N54" i="11"/>
  <c r="O151" i="16" s="1"/>
  <c r="F54" i="11"/>
  <c r="G151" i="16" s="1"/>
  <c r="Q58" i="11"/>
  <c r="R163" i="16" s="1"/>
  <c r="M58" i="11"/>
  <c r="N163" i="16" s="1"/>
  <c r="E58" i="11"/>
  <c r="F163" i="16" s="1"/>
  <c r="T58" i="11"/>
  <c r="U163" i="16" s="1"/>
  <c r="P58" i="11"/>
  <c r="Q163" i="16" s="1"/>
  <c r="H58" i="11"/>
  <c r="I163" i="16" s="1"/>
  <c r="D58" i="11"/>
  <c r="E163" i="16" s="1"/>
  <c r="S58" i="11"/>
  <c r="T163" i="16" s="1"/>
  <c r="O58" i="11"/>
  <c r="P163" i="16" s="1"/>
  <c r="G58" i="11"/>
  <c r="H163" i="16" s="1"/>
  <c r="R58" i="11"/>
  <c r="S163" i="16" s="1"/>
  <c r="N58" i="11"/>
  <c r="O163" i="16" s="1"/>
  <c r="F58" i="11"/>
  <c r="G163" i="16" s="1"/>
  <c r="Q62" i="11"/>
  <c r="R175" i="16" s="1"/>
  <c r="M62" i="11"/>
  <c r="N175" i="16" s="1"/>
  <c r="E62" i="11"/>
  <c r="F175" i="16" s="1"/>
  <c r="T62" i="11"/>
  <c r="U175" i="16" s="1"/>
  <c r="P62" i="11"/>
  <c r="Q175" i="16" s="1"/>
  <c r="H62" i="11"/>
  <c r="I175" i="16" s="1"/>
  <c r="D62" i="11"/>
  <c r="E175" i="16" s="1"/>
  <c r="S62" i="11"/>
  <c r="T175" i="16" s="1"/>
  <c r="O62" i="11"/>
  <c r="P175" i="16" s="1"/>
  <c r="G62" i="11"/>
  <c r="H175" i="16" s="1"/>
  <c r="R62" i="11"/>
  <c r="S175" i="16" s="1"/>
  <c r="N62" i="11"/>
  <c r="O175" i="16" s="1"/>
  <c r="F62" i="11"/>
  <c r="G175" i="16" s="1"/>
  <c r="Q66" i="11"/>
  <c r="R187" i="16" s="1"/>
  <c r="M66" i="11"/>
  <c r="N187" i="16" s="1"/>
  <c r="E66" i="11"/>
  <c r="F187" i="16" s="1"/>
  <c r="T66" i="11"/>
  <c r="U187" i="16" s="1"/>
  <c r="P66" i="11"/>
  <c r="Q187" i="16" s="1"/>
  <c r="H66" i="11"/>
  <c r="I187" i="16" s="1"/>
  <c r="D66" i="11"/>
  <c r="E187" i="16" s="1"/>
  <c r="S66" i="11"/>
  <c r="T187" i="16" s="1"/>
  <c r="O66" i="11"/>
  <c r="P187" i="16" s="1"/>
  <c r="G66" i="11"/>
  <c r="H187" i="16" s="1"/>
  <c r="R66" i="11"/>
  <c r="S187" i="16" s="1"/>
  <c r="N66" i="11"/>
  <c r="O187" i="16" s="1"/>
  <c r="F66" i="11"/>
  <c r="G187" i="16" s="1"/>
  <c r="Q70" i="11"/>
  <c r="R199" i="16" s="1"/>
  <c r="M70" i="11"/>
  <c r="N199" i="16" s="1"/>
  <c r="E70" i="11"/>
  <c r="F199" i="16" s="1"/>
  <c r="T70" i="11"/>
  <c r="U199" i="16" s="1"/>
  <c r="P70" i="11"/>
  <c r="Q199" i="16" s="1"/>
  <c r="H70" i="11"/>
  <c r="I199" i="16" s="1"/>
  <c r="D70" i="11"/>
  <c r="E199" i="16" s="1"/>
  <c r="S70" i="11"/>
  <c r="T199" i="16" s="1"/>
  <c r="O70" i="11"/>
  <c r="P199" i="16" s="1"/>
  <c r="G70" i="11"/>
  <c r="H199" i="16" s="1"/>
  <c r="R70" i="11"/>
  <c r="S199" i="16" s="1"/>
  <c r="N70" i="11"/>
  <c r="O199" i="16" s="1"/>
  <c r="F70" i="11"/>
  <c r="G199" i="16" s="1"/>
  <c r="Q74" i="11"/>
  <c r="R211" i="16" s="1"/>
  <c r="M74" i="11"/>
  <c r="N211" i="16" s="1"/>
  <c r="E74" i="11"/>
  <c r="F211" i="16" s="1"/>
  <c r="T74" i="11"/>
  <c r="U211" i="16" s="1"/>
  <c r="P74" i="11"/>
  <c r="Q211" i="16" s="1"/>
  <c r="H74" i="11"/>
  <c r="I211" i="16" s="1"/>
  <c r="D74" i="11"/>
  <c r="E211" i="16" s="1"/>
  <c r="S74" i="11"/>
  <c r="T211" i="16" s="1"/>
  <c r="O74" i="11"/>
  <c r="P211" i="16" s="1"/>
  <c r="G74" i="11"/>
  <c r="H211" i="16" s="1"/>
  <c r="R74" i="11"/>
  <c r="S211" i="16" s="1"/>
  <c r="N74" i="11"/>
  <c r="O211" i="16" s="1"/>
  <c r="F74" i="11"/>
  <c r="G211" i="16" s="1"/>
  <c r="Q78" i="11"/>
  <c r="R223" i="16" s="1"/>
  <c r="M78" i="11"/>
  <c r="N223" i="16" s="1"/>
  <c r="E78" i="11"/>
  <c r="F223" i="16" s="1"/>
  <c r="T78" i="11"/>
  <c r="U223" i="16" s="1"/>
  <c r="P78" i="11"/>
  <c r="Q223" i="16" s="1"/>
  <c r="H78" i="11"/>
  <c r="I223" i="16" s="1"/>
  <c r="D78" i="11"/>
  <c r="E223" i="16" s="1"/>
  <c r="S78" i="11"/>
  <c r="T223" i="16" s="1"/>
  <c r="O78" i="11"/>
  <c r="P223" i="16" s="1"/>
  <c r="G78" i="11"/>
  <c r="H223" i="16" s="1"/>
  <c r="R78" i="11"/>
  <c r="S223" i="16" s="1"/>
  <c r="N78" i="11"/>
  <c r="O223" i="16" s="1"/>
  <c r="F78" i="11"/>
  <c r="G223" i="16" s="1"/>
  <c r="Q82" i="11"/>
  <c r="R235" i="16" s="1"/>
  <c r="M82" i="11"/>
  <c r="N235" i="16" s="1"/>
  <c r="E82" i="11"/>
  <c r="F235" i="16" s="1"/>
  <c r="T82" i="11"/>
  <c r="U235" i="16" s="1"/>
  <c r="P82" i="11"/>
  <c r="Q235" i="16" s="1"/>
  <c r="H82" i="11"/>
  <c r="I235" i="16" s="1"/>
  <c r="D82" i="11"/>
  <c r="E235" i="16" s="1"/>
  <c r="S82" i="11"/>
  <c r="T235" i="16" s="1"/>
  <c r="O82" i="11"/>
  <c r="P235" i="16" s="1"/>
  <c r="G82" i="11"/>
  <c r="H235" i="16" s="1"/>
  <c r="R82" i="11"/>
  <c r="S235" i="16" s="1"/>
  <c r="N82" i="11"/>
  <c r="O235" i="16" s="1"/>
  <c r="F82" i="11"/>
  <c r="G235" i="16" s="1"/>
  <c r="Q86" i="11"/>
  <c r="R247" i="16" s="1"/>
  <c r="M86" i="11"/>
  <c r="N247" i="16" s="1"/>
  <c r="E86" i="11"/>
  <c r="F247" i="16" s="1"/>
  <c r="T86" i="11"/>
  <c r="U247" i="16" s="1"/>
  <c r="P86" i="11"/>
  <c r="Q247" i="16" s="1"/>
  <c r="H86" i="11"/>
  <c r="I247" i="16" s="1"/>
  <c r="D86" i="11"/>
  <c r="E247" i="16" s="1"/>
  <c r="S86" i="11"/>
  <c r="T247" i="16" s="1"/>
  <c r="O86" i="11"/>
  <c r="P247" i="16" s="1"/>
  <c r="G86" i="11"/>
  <c r="H247" i="16" s="1"/>
  <c r="R86" i="11"/>
  <c r="S247" i="16" s="1"/>
  <c r="N86" i="11"/>
  <c r="O247" i="16" s="1"/>
  <c r="F86" i="11"/>
  <c r="G247" i="16" s="1"/>
  <c r="Q90" i="11"/>
  <c r="R259" i="16" s="1"/>
  <c r="M90" i="11"/>
  <c r="N259" i="16" s="1"/>
  <c r="E90" i="11"/>
  <c r="F259" i="16" s="1"/>
  <c r="T90" i="11"/>
  <c r="U259" i="16" s="1"/>
  <c r="P90" i="11"/>
  <c r="Q259" i="16" s="1"/>
  <c r="H90" i="11"/>
  <c r="I259" i="16" s="1"/>
  <c r="D90" i="11"/>
  <c r="E259" i="16" s="1"/>
  <c r="S90" i="11"/>
  <c r="T259" i="16" s="1"/>
  <c r="O90" i="11"/>
  <c r="P259" i="16" s="1"/>
  <c r="G90" i="11"/>
  <c r="H259" i="16" s="1"/>
  <c r="R90" i="11"/>
  <c r="S259" i="16" s="1"/>
  <c r="N90" i="11"/>
  <c r="O259" i="16" s="1"/>
  <c r="F90" i="11"/>
  <c r="G259" i="16" s="1"/>
  <c r="Q94" i="11"/>
  <c r="R271" i="16" s="1"/>
  <c r="M94" i="11"/>
  <c r="N271" i="16" s="1"/>
  <c r="E94" i="11"/>
  <c r="F271" i="16" s="1"/>
  <c r="T94" i="11"/>
  <c r="U271" i="16" s="1"/>
  <c r="P94" i="11"/>
  <c r="Q271" i="16" s="1"/>
  <c r="H94" i="11"/>
  <c r="I271" i="16" s="1"/>
  <c r="D94" i="11"/>
  <c r="E271" i="16" s="1"/>
  <c r="S94" i="11"/>
  <c r="T271" i="16" s="1"/>
  <c r="O94" i="11"/>
  <c r="P271" i="16" s="1"/>
  <c r="G94" i="11"/>
  <c r="H271" i="16" s="1"/>
  <c r="R94" i="11"/>
  <c r="S271" i="16" s="1"/>
  <c r="N94" i="11"/>
  <c r="O271" i="16" s="1"/>
  <c r="F94" i="11"/>
  <c r="G271" i="16" s="1"/>
  <c r="Q98" i="11"/>
  <c r="R283" i="16" s="1"/>
  <c r="M98" i="11"/>
  <c r="N283" i="16" s="1"/>
  <c r="E98" i="11"/>
  <c r="F283" i="16" s="1"/>
  <c r="T98" i="11"/>
  <c r="U283" i="16" s="1"/>
  <c r="P98" i="11"/>
  <c r="Q283" i="16" s="1"/>
  <c r="H98" i="11"/>
  <c r="I283" i="16" s="1"/>
  <c r="D98" i="11"/>
  <c r="E283" i="16" s="1"/>
  <c r="S98" i="11"/>
  <c r="T283" i="16" s="1"/>
  <c r="O98" i="11"/>
  <c r="P283" i="16" s="1"/>
  <c r="G98" i="11"/>
  <c r="H283" i="16" s="1"/>
  <c r="R98" i="11"/>
  <c r="S283" i="16" s="1"/>
  <c r="N98" i="11"/>
  <c r="O283" i="16" s="1"/>
  <c r="F98" i="11"/>
  <c r="G283" i="16" s="1"/>
  <c r="Q102" i="11"/>
  <c r="R295" i="16" s="1"/>
  <c r="M102" i="11"/>
  <c r="N295" i="16" s="1"/>
  <c r="E102" i="11"/>
  <c r="F295" i="16" s="1"/>
  <c r="T102" i="11"/>
  <c r="U295" i="16" s="1"/>
  <c r="P102" i="11"/>
  <c r="Q295" i="16" s="1"/>
  <c r="H102" i="11"/>
  <c r="I295" i="16" s="1"/>
  <c r="D102" i="11"/>
  <c r="E295" i="16" s="1"/>
  <c r="S102" i="11"/>
  <c r="T295" i="16" s="1"/>
  <c r="O102" i="11"/>
  <c r="P295" i="16" s="1"/>
  <c r="G102" i="11"/>
  <c r="H295" i="16" s="1"/>
  <c r="R102" i="11"/>
  <c r="S295" i="16" s="1"/>
  <c r="N102" i="11"/>
  <c r="O295" i="16" s="1"/>
  <c r="F102" i="11"/>
  <c r="G295" i="16" s="1"/>
  <c r="Q106" i="11"/>
  <c r="M106"/>
  <c r="E106"/>
  <c r="T106"/>
  <c r="P106"/>
  <c r="H106"/>
  <c r="D106"/>
  <c r="S106"/>
  <c r="O106"/>
  <c r="G106"/>
  <c r="R106"/>
  <c r="N106"/>
  <c r="F106"/>
  <c r="Q110"/>
  <c r="R319" i="16" s="1"/>
  <c r="M110" i="11"/>
  <c r="N319" i="16" s="1"/>
  <c r="E110" i="11"/>
  <c r="F319" i="16" s="1"/>
  <c r="T110" i="11"/>
  <c r="U319" i="16" s="1"/>
  <c r="P110" i="11"/>
  <c r="Q319" i="16" s="1"/>
  <c r="H110" i="11"/>
  <c r="I319" i="16" s="1"/>
  <c r="D110" i="11"/>
  <c r="E319" i="16" s="1"/>
  <c r="S110" i="11"/>
  <c r="T319" i="16" s="1"/>
  <c r="O110" i="11"/>
  <c r="P319" i="16" s="1"/>
  <c r="G110" i="11"/>
  <c r="H319" i="16" s="1"/>
  <c r="R110" i="11"/>
  <c r="S319" i="16" s="1"/>
  <c r="N110" i="11"/>
  <c r="O319" i="16" s="1"/>
  <c r="F110" i="11"/>
  <c r="G319" i="16" s="1"/>
  <c r="Q114" i="11"/>
  <c r="M114"/>
  <c r="E114"/>
  <c r="T114"/>
  <c r="P114"/>
  <c r="H114"/>
  <c r="D114"/>
  <c r="S114"/>
  <c r="O114"/>
  <c r="G114"/>
  <c r="R114"/>
  <c r="N114"/>
  <c r="F114"/>
  <c r="Q118"/>
  <c r="R343" i="16" s="1"/>
  <c r="M118" i="11"/>
  <c r="N343" i="16" s="1"/>
  <c r="E118" i="11"/>
  <c r="F343" i="16" s="1"/>
  <c r="T118" i="11"/>
  <c r="U343" i="16" s="1"/>
  <c r="P118" i="11"/>
  <c r="Q343" i="16" s="1"/>
  <c r="H118" i="11"/>
  <c r="I343" i="16" s="1"/>
  <c r="D118" i="11"/>
  <c r="E343" i="16" s="1"/>
  <c r="S118" i="11"/>
  <c r="T343" i="16" s="1"/>
  <c r="O118" i="11"/>
  <c r="P343" i="16" s="1"/>
  <c r="G118" i="11"/>
  <c r="H343" i="16" s="1"/>
  <c r="R118" i="11"/>
  <c r="S343" i="16" s="1"/>
  <c r="N118" i="11"/>
  <c r="O343" i="16" s="1"/>
  <c r="F118" i="11"/>
  <c r="G343" i="16" s="1"/>
  <c r="T122" i="11"/>
  <c r="P122"/>
  <c r="H122"/>
  <c r="D122"/>
  <c r="S122"/>
  <c r="O122"/>
  <c r="G122"/>
  <c r="R122"/>
  <c r="N122"/>
  <c r="F122"/>
  <c r="Q122"/>
  <c r="M122"/>
  <c r="E122"/>
  <c r="T126"/>
  <c r="U367" i="16" s="1"/>
  <c r="P126" i="11"/>
  <c r="Q367" i="16" s="1"/>
  <c r="H126" i="11"/>
  <c r="I367" i="16" s="1"/>
  <c r="D126" i="11"/>
  <c r="E367" i="16" s="1"/>
  <c r="S126" i="11"/>
  <c r="T367" i="16" s="1"/>
  <c r="O126" i="11"/>
  <c r="P367" i="16" s="1"/>
  <c r="G126" i="11"/>
  <c r="H367" i="16" s="1"/>
  <c r="R126" i="11"/>
  <c r="S367" i="16" s="1"/>
  <c r="N126" i="11"/>
  <c r="O367" i="16" s="1"/>
  <c r="F126" i="11"/>
  <c r="G367" i="16" s="1"/>
  <c r="Q126" i="11"/>
  <c r="R367" i="16" s="1"/>
  <c r="M126" i="11"/>
  <c r="N367" i="16" s="1"/>
  <c r="E126" i="11"/>
  <c r="F367" i="16" s="1"/>
  <c r="T130" i="11"/>
  <c r="P130"/>
  <c r="H130"/>
  <c r="D130"/>
  <c r="S130"/>
  <c r="O130"/>
  <c r="G130"/>
  <c r="R130"/>
  <c r="N130"/>
  <c r="F130"/>
  <c r="Q130"/>
  <c r="M130"/>
  <c r="E130"/>
  <c r="T134"/>
  <c r="U391" i="16" s="1"/>
  <c r="P134" i="11"/>
  <c r="Q391" i="16" s="1"/>
  <c r="H134" i="11"/>
  <c r="I391" i="16" s="1"/>
  <c r="D134" i="11"/>
  <c r="E391" i="16" s="1"/>
  <c r="S134" i="11"/>
  <c r="T391" i="16" s="1"/>
  <c r="O134" i="11"/>
  <c r="P391" i="16" s="1"/>
  <c r="G134" i="11"/>
  <c r="H391" i="16" s="1"/>
  <c r="R134" i="11"/>
  <c r="S391" i="16" s="1"/>
  <c r="N134" i="11"/>
  <c r="O391" i="16" s="1"/>
  <c r="F134" i="11"/>
  <c r="G391" i="16" s="1"/>
  <c r="Q134" i="11"/>
  <c r="R391" i="16" s="1"/>
  <c r="M134" i="11"/>
  <c r="N391" i="16" s="1"/>
  <c r="E134" i="11"/>
  <c r="F391" i="16" s="1"/>
  <c r="T138" i="11"/>
  <c r="U403" i="16" s="1"/>
  <c r="P138" i="11"/>
  <c r="Q403" i="16" s="1"/>
  <c r="H138" i="11"/>
  <c r="I403" i="16" s="1"/>
  <c r="D138" i="11"/>
  <c r="E403" i="16" s="1"/>
  <c r="S138" i="11"/>
  <c r="T403" i="16" s="1"/>
  <c r="O138" i="11"/>
  <c r="P403" i="16" s="1"/>
  <c r="G138" i="11"/>
  <c r="H403" i="16" s="1"/>
  <c r="R138" i="11"/>
  <c r="S403" i="16" s="1"/>
  <c r="N138" i="11"/>
  <c r="O403" i="16" s="1"/>
  <c r="F138" i="11"/>
  <c r="G403" i="16" s="1"/>
  <c r="Q138" i="11"/>
  <c r="R403" i="16" s="1"/>
  <c r="M138" i="11"/>
  <c r="N403" i="16" s="1"/>
  <c r="E138" i="11"/>
  <c r="F403" i="16" s="1"/>
  <c r="T142" i="11"/>
  <c r="U415" i="16" s="1"/>
  <c r="P142" i="11"/>
  <c r="Q415" i="16" s="1"/>
  <c r="H142" i="11"/>
  <c r="I415" i="16" s="1"/>
  <c r="D142" i="11"/>
  <c r="E415" i="16" s="1"/>
  <c r="S142" i="11"/>
  <c r="T415" i="16" s="1"/>
  <c r="O142" i="11"/>
  <c r="P415" i="16" s="1"/>
  <c r="G142" i="11"/>
  <c r="H415" i="16" s="1"/>
  <c r="R142" i="11"/>
  <c r="S415" i="16" s="1"/>
  <c r="N142" i="11"/>
  <c r="O415" i="16" s="1"/>
  <c r="F142" i="11"/>
  <c r="G415" i="16" s="1"/>
  <c r="Q142" i="11"/>
  <c r="R415" i="16" s="1"/>
  <c r="M142" i="11"/>
  <c r="N415" i="16" s="1"/>
  <c r="E142" i="11"/>
  <c r="F415" i="16" s="1"/>
  <c r="T146" i="11"/>
  <c r="U427" i="16" s="1"/>
  <c r="P146" i="11"/>
  <c r="Q427" i="16" s="1"/>
  <c r="H146" i="11"/>
  <c r="I427" i="16" s="1"/>
  <c r="D146" i="11"/>
  <c r="E427" i="16" s="1"/>
  <c r="S146" i="11"/>
  <c r="T427" i="16" s="1"/>
  <c r="O146" i="11"/>
  <c r="P427" i="16" s="1"/>
  <c r="G146" i="11"/>
  <c r="H427" i="16" s="1"/>
  <c r="R146" i="11"/>
  <c r="S427" i="16" s="1"/>
  <c r="N146" i="11"/>
  <c r="O427" i="16" s="1"/>
  <c r="F146" i="11"/>
  <c r="G427" i="16" s="1"/>
  <c r="Q146" i="11"/>
  <c r="R427" i="16" s="1"/>
  <c r="M146" i="11"/>
  <c r="N427" i="16" s="1"/>
  <c r="E146" i="11"/>
  <c r="F427" i="16" s="1"/>
  <c r="T150" i="11"/>
  <c r="P150"/>
  <c r="H150"/>
  <c r="D150"/>
  <c r="S150"/>
  <c r="O150"/>
  <c r="G150"/>
  <c r="R150"/>
  <c r="N150"/>
  <c r="F150"/>
  <c r="Q150"/>
  <c r="M150"/>
  <c r="E150"/>
  <c r="T154"/>
  <c r="P154"/>
  <c r="H154"/>
  <c r="D154"/>
  <c r="S154"/>
  <c r="O154"/>
  <c r="G154"/>
  <c r="R154"/>
  <c r="N154"/>
  <c r="F154"/>
  <c r="Q154"/>
  <c r="M154"/>
  <c r="E154"/>
  <c r="T158"/>
  <c r="P158"/>
  <c r="H158"/>
  <c r="D158"/>
  <c r="S158"/>
  <c r="O158"/>
  <c r="G158"/>
  <c r="R158"/>
  <c r="N158"/>
  <c r="F158"/>
  <c r="Q158"/>
  <c r="M158"/>
  <c r="E158"/>
  <c r="T162"/>
  <c r="P162"/>
  <c r="H162"/>
  <c r="D162"/>
  <c r="S162"/>
  <c r="O162"/>
  <c r="R162"/>
  <c r="N162"/>
  <c r="F162"/>
  <c r="Q162"/>
  <c r="M162"/>
  <c r="E162"/>
  <c r="T166"/>
  <c r="P166"/>
  <c r="H166"/>
  <c r="D166"/>
  <c r="S166"/>
  <c r="O166"/>
  <c r="G166"/>
  <c r="R166"/>
  <c r="N166"/>
  <c r="F166"/>
  <c r="Q166"/>
  <c r="M166"/>
  <c r="E166"/>
  <c r="T170"/>
  <c r="P170"/>
  <c r="H170"/>
  <c r="D170"/>
  <c r="S170"/>
  <c r="O170"/>
  <c r="G170"/>
  <c r="R170"/>
  <c r="N170"/>
  <c r="F170"/>
  <c r="Q170"/>
  <c r="M170"/>
  <c r="E170"/>
  <c r="T174"/>
  <c r="P174"/>
  <c r="H174"/>
  <c r="D174"/>
  <c r="S174"/>
  <c r="O174"/>
  <c r="G174"/>
  <c r="R174"/>
  <c r="N174"/>
  <c r="F174"/>
  <c r="Q174"/>
  <c r="M174"/>
  <c r="E174"/>
  <c r="T178"/>
  <c r="P178"/>
  <c r="H178"/>
  <c r="D178"/>
  <c r="S178"/>
  <c r="O178"/>
  <c r="G178"/>
  <c r="R178"/>
  <c r="N178"/>
  <c r="F178"/>
  <c r="Q178"/>
  <c r="M178"/>
  <c r="E178"/>
  <c r="T182"/>
  <c r="P182"/>
  <c r="H182"/>
  <c r="D182"/>
  <c r="S182"/>
  <c r="O182"/>
  <c r="G182"/>
  <c r="R182"/>
  <c r="N182"/>
  <c r="F182"/>
  <c r="Q182"/>
  <c r="M182"/>
  <c r="E182"/>
  <c r="T186"/>
  <c r="P186"/>
  <c r="H186"/>
  <c r="D186"/>
  <c r="S186"/>
  <c r="O186"/>
  <c r="G186"/>
  <c r="R186"/>
  <c r="N186"/>
  <c r="F186"/>
  <c r="Q186"/>
  <c r="M186"/>
  <c r="E186"/>
  <c r="T190"/>
  <c r="P190"/>
  <c r="H190"/>
  <c r="D190"/>
  <c r="S190"/>
  <c r="O190"/>
  <c r="G190"/>
  <c r="R190"/>
  <c r="N190"/>
  <c r="F190"/>
  <c r="Q190"/>
  <c r="M190"/>
  <c r="E190"/>
  <c r="T194"/>
  <c r="P194"/>
  <c r="H194"/>
  <c r="D194"/>
  <c r="S194"/>
  <c r="O194"/>
  <c r="G194"/>
  <c r="R194"/>
  <c r="N194"/>
  <c r="F194"/>
  <c r="Q194"/>
  <c r="M194"/>
  <c r="E194"/>
  <c r="T198"/>
  <c r="P198"/>
  <c r="H198"/>
  <c r="D198"/>
  <c r="S198"/>
  <c r="O198"/>
  <c r="G198"/>
  <c r="R198"/>
  <c r="N198"/>
  <c r="F198"/>
  <c r="Q198"/>
  <c r="M198"/>
  <c r="E198"/>
  <c r="T202"/>
  <c r="P202"/>
  <c r="H202"/>
  <c r="D202"/>
  <c r="S202"/>
  <c r="O202"/>
  <c r="G202"/>
  <c r="R202"/>
  <c r="N202"/>
  <c r="F202"/>
  <c r="Q202"/>
  <c r="M202"/>
  <c r="E202"/>
  <c r="T206"/>
  <c r="P206"/>
  <c r="H206"/>
  <c r="D206"/>
  <c r="S206"/>
  <c r="O206"/>
  <c r="G206"/>
  <c r="R206"/>
  <c r="N206"/>
  <c r="F206"/>
  <c r="Q206"/>
  <c r="M206"/>
  <c r="E206"/>
  <c r="T210"/>
  <c r="P210"/>
  <c r="H210"/>
  <c r="D210"/>
  <c r="S210"/>
  <c r="O210"/>
  <c r="G210"/>
  <c r="R210"/>
  <c r="N210"/>
  <c r="F210"/>
  <c r="Q210"/>
  <c r="M210"/>
  <c r="E210"/>
  <c r="Q214"/>
  <c r="M214"/>
  <c r="E214"/>
  <c r="S214"/>
  <c r="O214"/>
  <c r="G214"/>
  <c r="R214"/>
  <c r="N214"/>
  <c r="F214"/>
  <c r="P214"/>
  <c r="H214"/>
  <c r="D214"/>
  <c r="T214"/>
  <c r="Q218"/>
  <c r="M218"/>
  <c r="E218"/>
  <c r="T218"/>
  <c r="P218"/>
  <c r="H218"/>
  <c r="D218"/>
  <c r="S218"/>
  <c r="O218"/>
  <c r="G218"/>
  <c r="R218"/>
  <c r="N218"/>
  <c r="F218"/>
  <c r="Q222"/>
  <c r="M222"/>
  <c r="E222"/>
  <c r="T222"/>
  <c r="P222"/>
  <c r="H222"/>
  <c r="D222"/>
  <c r="S222"/>
  <c r="O222"/>
  <c r="G222"/>
  <c r="R222"/>
  <c r="N222"/>
  <c r="F222"/>
  <c r="Q226"/>
  <c r="M226"/>
  <c r="E226"/>
  <c r="T226"/>
  <c r="P226"/>
  <c r="H226"/>
  <c r="D226"/>
  <c r="S226"/>
  <c r="O226"/>
  <c r="G226"/>
  <c r="R226"/>
  <c r="N226"/>
  <c r="F226"/>
  <c r="Q230"/>
  <c r="M230"/>
  <c r="E230"/>
  <c r="T230"/>
  <c r="P230"/>
  <c r="H230"/>
  <c r="D230"/>
  <c r="S230"/>
  <c r="O230"/>
  <c r="G230"/>
  <c r="R230"/>
  <c r="N230"/>
  <c r="F230"/>
  <c r="Q234"/>
  <c r="M234"/>
  <c r="E234"/>
  <c r="T234"/>
  <c r="P234"/>
  <c r="H234"/>
  <c r="D234"/>
  <c r="S234"/>
  <c r="O234"/>
  <c r="G234"/>
  <c r="C234"/>
  <c r="R234"/>
  <c r="N234"/>
  <c r="F234"/>
  <c r="F6"/>
  <c r="G7" i="16" s="1"/>
  <c r="R6" i="11"/>
  <c r="S7" i="16" s="1"/>
  <c r="D7" i="11"/>
  <c r="E10" i="16" s="1"/>
  <c r="P7" i="11"/>
  <c r="Q10" i="16" s="1"/>
  <c r="T7" i="11"/>
  <c r="U10" i="16" s="1"/>
  <c r="F8" i="11"/>
  <c r="N8"/>
  <c r="R8"/>
  <c r="D9"/>
  <c r="E16" i="16" s="1"/>
  <c r="I16"/>
  <c r="P9" i="11"/>
  <c r="Q16" i="16" s="1"/>
  <c r="T9" i="11"/>
  <c r="U16" i="16" s="1"/>
  <c r="F10" i="11"/>
  <c r="G19" i="16" s="1"/>
  <c r="N10" i="11"/>
  <c r="O19" i="16" s="1"/>
  <c r="R10" i="11"/>
  <c r="S19" i="16" s="1"/>
  <c r="D11" i="11"/>
  <c r="E22" i="16" s="1"/>
  <c r="I22"/>
  <c r="P11" i="11"/>
  <c r="Q22" i="16" s="1"/>
  <c r="T11" i="11"/>
  <c r="U22" i="16" s="1"/>
  <c r="F12" i="11"/>
  <c r="G25" i="16" s="1"/>
  <c r="N12" i="11"/>
  <c r="O25" i="16" s="1"/>
  <c r="R12" i="11"/>
  <c r="S25" i="16" s="1"/>
  <c r="D13" i="11"/>
  <c r="E28" i="16" s="1"/>
  <c r="I28"/>
  <c r="P13" i="11"/>
  <c r="Q28" i="16" s="1"/>
  <c r="T13" i="11"/>
  <c r="U28" i="16" s="1"/>
  <c r="F14" i="11"/>
  <c r="G31" i="16" s="1"/>
  <c r="N14" i="11"/>
  <c r="O31" i="16" s="1"/>
  <c r="R14" i="11"/>
  <c r="S31" i="16" s="1"/>
  <c r="D15" i="11"/>
  <c r="E34" i="16" s="1"/>
  <c r="P15" i="11"/>
  <c r="Q34" i="16" s="1"/>
  <c r="T15" i="11"/>
  <c r="U34" i="16" s="1"/>
  <c r="F16" i="11"/>
  <c r="G37" i="16" s="1"/>
  <c r="N16" i="11"/>
  <c r="O37" i="16" s="1"/>
  <c r="R16" i="11"/>
  <c r="S37" i="16" s="1"/>
  <c r="D17" i="11"/>
  <c r="E40" i="16" s="1"/>
  <c r="P17" i="11"/>
  <c r="Q40" i="16" s="1"/>
  <c r="T17" i="11"/>
  <c r="U40" i="16" s="1"/>
  <c r="F18" i="11"/>
  <c r="G43" i="16" s="1"/>
  <c r="N18" i="11"/>
  <c r="O43" i="16" s="1"/>
  <c r="R18" i="11"/>
  <c r="S43" i="16" s="1"/>
  <c r="D19" i="11"/>
  <c r="E46" i="16" s="1"/>
  <c r="I46"/>
  <c r="P19" i="11"/>
  <c r="Q46" i="16" s="1"/>
  <c r="T19" i="11"/>
  <c r="U46" i="16" s="1"/>
  <c r="F20" i="11"/>
  <c r="G49" i="16" s="1"/>
  <c r="N20" i="11"/>
  <c r="O49" i="16" s="1"/>
  <c r="R20" i="11"/>
  <c r="S49" i="16" s="1"/>
  <c r="D21" i="11"/>
  <c r="E52" i="16" s="1"/>
  <c r="P21" i="11"/>
  <c r="Q52" i="16" s="1"/>
  <c r="T21" i="11"/>
  <c r="U52" i="16" s="1"/>
  <c r="F22" i="11"/>
  <c r="N22"/>
  <c r="R22"/>
  <c r="D23"/>
  <c r="E58" i="16" s="1"/>
  <c r="P23" i="11"/>
  <c r="Q58" i="16" s="1"/>
  <c r="T23" i="11"/>
  <c r="U58" i="16" s="1"/>
  <c r="F24" i="11"/>
  <c r="G61" i="16" s="1"/>
  <c r="N24" i="11"/>
  <c r="O61" i="16" s="1"/>
  <c r="R24" i="11"/>
  <c r="S61" i="16" s="1"/>
  <c r="D25" i="11"/>
  <c r="E64" i="16" s="1"/>
  <c r="P25" i="11"/>
  <c r="Q64" i="16" s="1"/>
  <c r="T25" i="11"/>
  <c r="U64" i="16" s="1"/>
  <c r="F26" i="11"/>
  <c r="G67" i="16" s="1"/>
  <c r="N26" i="11"/>
  <c r="O67" i="16" s="1"/>
  <c r="R26" i="11"/>
  <c r="S67" i="16" s="1"/>
  <c r="D27" i="11"/>
  <c r="P27"/>
  <c r="T27"/>
  <c r="F28"/>
  <c r="G73" i="16" s="1"/>
  <c r="N28" i="11"/>
  <c r="O73" i="16" s="1"/>
  <c r="R28" i="11"/>
  <c r="S73" i="16" s="1"/>
  <c r="D29" i="11"/>
  <c r="P29"/>
  <c r="T29"/>
  <c r="F30"/>
  <c r="G79" i="16" s="1"/>
  <c r="N30" i="11"/>
  <c r="O79" i="16" s="1"/>
  <c r="R30" i="11"/>
  <c r="S79" i="16" s="1"/>
  <c r="S31" i="11"/>
  <c r="T82" i="16" s="1"/>
  <c r="O31" i="11"/>
  <c r="P82" i="16" s="1"/>
  <c r="G31" i="11"/>
  <c r="H82" i="16" s="1"/>
  <c r="R31" i="11"/>
  <c r="S82" i="16" s="1"/>
  <c r="N31" i="11"/>
  <c r="O82" i="16" s="1"/>
  <c r="F31" i="11"/>
  <c r="G82" i="16" s="1"/>
  <c r="Q31" i="11"/>
  <c r="R82" i="16" s="1"/>
  <c r="M31" i="11"/>
  <c r="N82" i="16" s="1"/>
  <c r="E31" i="11"/>
  <c r="F82" i="16" s="1"/>
  <c r="T31" i="11"/>
  <c r="U82" i="16" s="1"/>
  <c r="P31" i="11"/>
  <c r="Q82" i="16" s="1"/>
  <c r="D31" i="11"/>
  <c r="E82" i="16" s="1"/>
  <c r="S35" i="11"/>
  <c r="O35"/>
  <c r="G35"/>
  <c r="R35"/>
  <c r="N35"/>
  <c r="F35"/>
  <c r="Q35"/>
  <c r="M35"/>
  <c r="E35"/>
  <c r="T35"/>
  <c r="P35"/>
  <c r="D35"/>
  <c r="S39"/>
  <c r="T106" i="16" s="1"/>
  <c r="O39" i="11"/>
  <c r="P106" i="16" s="1"/>
  <c r="G39" i="11"/>
  <c r="H106" i="16" s="1"/>
  <c r="R39" i="11"/>
  <c r="S106" i="16" s="1"/>
  <c r="N39" i="11"/>
  <c r="O106" i="16" s="1"/>
  <c r="F39" i="11"/>
  <c r="G106" i="16" s="1"/>
  <c r="Q39" i="11"/>
  <c r="R106" i="16" s="1"/>
  <c r="M39" i="11"/>
  <c r="N106" i="16" s="1"/>
  <c r="E39" i="11"/>
  <c r="F106" i="16" s="1"/>
  <c r="T39" i="11"/>
  <c r="U106" i="16" s="1"/>
  <c r="P39" i="11"/>
  <c r="Q106" i="16" s="1"/>
  <c r="D39" i="11"/>
  <c r="E106" i="16" s="1"/>
  <c r="S43" i="11"/>
  <c r="T118" i="16" s="1"/>
  <c r="O43" i="11"/>
  <c r="P118" i="16" s="1"/>
  <c r="G43" i="11"/>
  <c r="H118" i="16" s="1"/>
  <c r="R43" i="11"/>
  <c r="S118" i="16" s="1"/>
  <c r="N43" i="11"/>
  <c r="O118" i="16" s="1"/>
  <c r="F43" i="11"/>
  <c r="G118" i="16" s="1"/>
  <c r="Q43" i="11"/>
  <c r="R118" i="16" s="1"/>
  <c r="M43" i="11"/>
  <c r="N118" i="16" s="1"/>
  <c r="E43" i="11"/>
  <c r="F118" i="16" s="1"/>
  <c r="T43" i="11"/>
  <c r="U118" i="16" s="1"/>
  <c r="P43" i="11"/>
  <c r="Q118" i="16" s="1"/>
  <c r="D43" i="11"/>
  <c r="E118" i="16" s="1"/>
  <c r="S47" i="11"/>
  <c r="T130" i="16" s="1"/>
  <c r="O47" i="11"/>
  <c r="P130" i="16" s="1"/>
  <c r="G47" i="11"/>
  <c r="H130" i="16" s="1"/>
  <c r="R47" i="11"/>
  <c r="S130" i="16" s="1"/>
  <c r="N47" i="11"/>
  <c r="O130" i="16" s="1"/>
  <c r="F47" i="11"/>
  <c r="G130" i="16" s="1"/>
  <c r="Q47" i="11"/>
  <c r="R130" i="16" s="1"/>
  <c r="M47" i="11"/>
  <c r="N130" i="16" s="1"/>
  <c r="E47" i="11"/>
  <c r="F130" i="16" s="1"/>
  <c r="T47" i="11"/>
  <c r="U130" i="16" s="1"/>
  <c r="P47" i="11"/>
  <c r="Q130" i="16" s="1"/>
  <c r="D47" i="11"/>
  <c r="E130" i="16" s="1"/>
  <c r="S51" i="11"/>
  <c r="T142" i="16" s="1"/>
  <c r="O51" i="11"/>
  <c r="P142" i="16" s="1"/>
  <c r="G51" i="11"/>
  <c r="H142" i="16" s="1"/>
  <c r="R51" i="11"/>
  <c r="S142" i="16" s="1"/>
  <c r="N51" i="11"/>
  <c r="O142" i="16" s="1"/>
  <c r="F51" i="11"/>
  <c r="G142" i="16" s="1"/>
  <c r="Q51" i="11"/>
  <c r="R142" i="16" s="1"/>
  <c r="M51" i="11"/>
  <c r="N142" i="16" s="1"/>
  <c r="E51" i="11"/>
  <c r="F142" i="16" s="1"/>
  <c r="T51" i="11"/>
  <c r="U142" i="16" s="1"/>
  <c r="P51" i="11"/>
  <c r="Q142" i="16" s="1"/>
  <c r="H51" i="11"/>
  <c r="I142" i="16" s="1"/>
  <c r="D51" i="11"/>
  <c r="E142" i="16" s="1"/>
  <c r="S55" i="11"/>
  <c r="T154" i="16" s="1"/>
  <c r="O55" i="11"/>
  <c r="P154" i="16" s="1"/>
  <c r="G55" i="11"/>
  <c r="H154" i="16" s="1"/>
  <c r="R55" i="11"/>
  <c r="S154" i="16" s="1"/>
  <c r="N55" i="11"/>
  <c r="O154" i="16" s="1"/>
  <c r="F55" i="11"/>
  <c r="G154" i="16" s="1"/>
  <c r="Q55" i="11"/>
  <c r="R154" i="16" s="1"/>
  <c r="M55" i="11"/>
  <c r="N154" i="16" s="1"/>
  <c r="E55" i="11"/>
  <c r="F154" i="16" s="1"/>
  <c r="T55" i="11"/>
  <c r="U154" i="16" s="1"/>
  <c r="P55" i="11"/>
  <c r="Q154" i="16" s="1"/>
  <c r="H55" i="11"/>
  <c r="I154" i="16" s="1"/>
  <c r="D55" i="11"/>
  <c r="E154" i="16" s="1"/>
  <c r="S59" i="11"/>
  <c r="T166" i="16" s="1"/>
  <c r="O59" i="11"/>
  <c r="P166" i="16" s="1"/>
  <c r="G59" i="11"/>
  <c r="H166" i="16" s="1"/>
  <c r="R59" i="11"/>
  <c r="S166" i="16" s="1"/>
  <c r="N59" i="11"/>
  <c r="O166" i="16" s="1"/>
  <c r="F59" i="11"/>
  <c r="G166" i="16" s="1"/>
  <c r="Q59" i="11"/>
  <c r="R166" i="16" s="1"/>
  <c r="M59" i="11"/>
  <c r="N166" i="16" s="1"/>
  <c r="E59" i="11"/>
  <c r="F166" i="16" s="1"/>
  <c r="T59" i="11"/>
  <c r="U166" i="16" s="1"/>
  <c r="P59" i="11"/>
  <c r="Q166" i="16" s="1"/>
  <c r="H59" i="11"/>
  <c r="I166" i="16" s="1"/>
  <c r="D59" i="11"/>
  <c r="E166" i="16" s="1"/>
  <c r="S63" i="11"/>
  <c r="T178" i="16" s="1"/>
  <c r="O63" i="11"/>
  <c r="P178" i="16" s="1"/>
  <c r="G63" i="11"/>
  <c r="H178" i="16" s="1"/>
  <c r="R63" i="11"/>
  <c r="S178" i="16" s="1"/>
  <c r="N63" i="11"/>
  <c r="O178" i="16" s="1"/>
  <c r="F63" i="11"/>
  <c r="G178" i="16" s="1"/>
  <c r="Q63" i="11"/>
  <c r="R178" i="16" s="1"/>
  <c r="M63" i="11"/>
  <c r="N178" i="16" s="1"/>
  <c r="E63" i="11"/>
  <c r="F178" i="16" s="1"/>
  <c r="T63" i="11"/>
  <c r="U178" i="16" s="1"/>
  <c r="P63" i="11"/>
  <c r="Q178" i="16" s="1"/>
  <c r="H63" i="11"/>
  <c r="I178" i="16" s="1"/>
  <c r="D63" i="11"/>
  <c r="E178" i="16" s="1"/>
  <c r="S67" i="11"/>
  <c r="T190" i="16" s="1"/>
  <c r="O67" i="11"/>
  <c r="P190" i="16" s="1"/>
  <c r="G67" i="11"/>
  <c r="H190" i="16" s="1"/>
  <c r="R67" i="11"/>
  <c r="S190" i="16" s="1"/>
  <c r="N67" i="11"/>
  <c r="O190" i="16" s="1"/>
  <c r="F67" i="11"/>
  <c r="G190" i="16" s="1"/>
  <c r="Q67" i="11"/>
  <c r="R190" i="16" s="1"/>
  <c r="M67" i="11"/>
  <c r="N190" i="16" s="1"/>
  <c r="E67" i="11"/>
  <c r="F190" i="16" s="1"/>
  <c r="T67" i="11"/>
  <c r="U190" i="16" s="1"/>
  <c r="P67" i="11"/>
  <c r="Q190" i="16" s="1"/>
  <c r="H67" i="11"/>
  <c r="I190" i="16" s="1"/>
  <c r="D67" i="11"/>
  <c r="E190" i="16" s="1"/>
  <c r="S71" i="11"/>
  <c r="T202" i="16" s="1"/>
  <c r="O71" i="11"/>
  <c r="P202" i="16" s="1"/>
  <c r="G71" i="11"/>
  <c r="H202" i="16" s="1"/>
  <c r="R71" i="11"/>
  <c r="S202" i="16" s="1"/>
  <c r="N71" i="11"/>
  <c r="O202" i="16" s="1"/>
  <c r="F71" i="11"/>
  <c r="G202" i="16" s="1"/>
  <c r="Q71" i="11"/>
  <c r="R202" i="16" s="1"/>
  <c r="M71" i="11"/>
  <c r="N202" i="16" s="1"/>
  <c r="E71" i="11"/>
  <c r="F202" i="16" s="1"/>
  <c r="T71" i="11"/>
  <c r="U202" i="16" s="1"/>
  <c r="P71" i="11"/>
  <c r="Q202" i="16" s="1"/>
  <c r="H71" i="11"/>
  <c r="I202" i="16" s="1"/>
  <c r="D71" i="11"/>
  <c r="E202" i="16" s="1"/>
  <c r="S75" i="11"/>
  <c r="T214" i="16" s="1"/>
  <c r="O75" i="11"/>
  <c r="P214" i="16" s="1"/>
  <c r="G75" i="11"/>
  <c r="H214" i="16" s="1"/>
  <c r="R75" i="11"/>
  <c r="S214" i="16" s="1"/>
  <c r="N75" i="11"/>
  <c r="O214" i="16" s="1"/>
  <c r="F75" i="11"/>
  <c r="G214" i="16" s="1"/>
  <c r="Q75" i="11"/>
  <c r="R214" i="16" s="1"/>
  <c r="M75" i="11"/>
  <c r="N214" i="16" s="1"/>
  <c r="E75" i="11"/>
  <c r="F214" i="16" s="1"/>
  <c r="T75" i="11"/>
  <c r="U214" i="16" s="1"/>
  <c r="P75" i="11"/>
  <c r="Q214" i="16" s="1"/>
  <c r="H75" i="11"/>
  <c r="I214" i="16" s="1"/>
  <c r="D75" i="11"/>
  <c r="E214" i="16" s="1"/>
  <c r="S79" i="11"/>
  <c r="T226" i="16" s="1"/>
  <c r="O79" i="11"/>
  <c r="P226" i="16" s="1"/>
  <c r="G79" i="11"/>
  <c r="H226" i="16" s="1"/>
  <c r="R79" i="11"/>
  <c r="S226" i="16" s="1"/>
  <c r="N79" i="11"/>
  <c r="O226" i="16" s="1"/>
  <c r="F79" i="11"/>
  <c r="G226" i="16" s="1"/>
  <c r="Q79" i="11"/>
  <c r="R226" i="16" s="1"/>
  <c r="M79" i="11"/>
  <c r="N226" i="16" s="1"/>
  <c r="E79" i="11"/>
  <c r="F226" i="16" s="1"/>
  <c r="T79" i="11"/>
  <c r="U226" i="16" s="1"/>
  <c r="P79" i="11"/>
  <c r="Q226" i="16" s="1"/>
  <c r="H79" i="11"/>
  <c r="I226" i="16" s="1"/>
  <c r="D79" i="11"/>
  <c r="E226" i="16" s="1"/>
  <c r="S83" i="11"/>
  <c r="T238" i="16" s="1"/>
  <c r="O83" i="11"/>
  <c r="P238" i="16" s="1"/>
  <c r="G83" i="11"/>
  <c r="H238" i="16" s="1"/>
  <c r="R83" i="11"/>
  <c r="S238" i="16" s="1"/>
  <c r="N83" i="11"/>
  <c r="O238" i="16" s="1"/>
  <c r="F83" i="11"/>
  <c r="G238" i="16" s="1"/>
  <c r="Q83" i="11"/>
  <c r="R238" i="16" s="1"/>
  <c r="M83" i="11"/>
  <c r="N238" i="16" s="1"/>
  <c r="E83" i="11"/>
  <c r="F238" i="16" s="1"/>
  <c r="T83" i="11"/>
  <c r="U238" i="16" s="1"/>
  <c r="P83" i="11"/>
  <c r="Q238" i="16" s="1"/>
  <c r="H83" i="11"/>
  <c r="I238" i="16" s="1"/>
  <c r="D83" i="11"/>
  <c r="E238" i="16" s="1"/>
  <c r="S87" i="11"/>
  <c r="T250" i="16" s="1"/>
  <c r="O87" i="11"/>
  <c r="P250" i="16" s="1"/>
  <c r="G87" i="11"/>
  <c r="H250" i="16" s="1"/>
  <c r="R87" i="11"/>
  <c r="S250" i="16" s="1"/>
  <c r="N87" i="11"/>
  <c r="O250" i="16" s="1"/>
  <c r="F87" i="11"/>
  <c r="G250" i="16" s="1"/>
  <c r="Q87" i="11"/>
  <c r="R250" i="16" s="1"/>
  <c r="M87" i="11"/>
  <c r="N250" i="16" s="1"/>
  <c r="E87" i="11"/>
  <c r="F250" i="16" s="1"/>
  <c r="T87" i="11"/>
  <c r="U250" i="16" s="1"/>
  <c r="P87" i="11"/>
  <c r="Q250" i="16" s="1"/>
  <c r="H87" i="11"/>
  <c r="I250" i="16" s="1"/>
  <c r="D87" i="11"/>
  <c r="E250" i="16" s="1"/>
  <c r="S91" i="11"/>
  <c r="T262" i="16" s="1"/>
  <c r="O91" i="11"/>
  <c r="P262" i="16" s="1"/>
  <c r="G91" i="11"/>
  <c r="H262" i="16" s="1"/>
  <c r="R91" i="11"/>
  <c r="S262" i="16" s="1"/>
  <c r="N91" i="11"/>
  <c r="O262" i="16" s="1"/>
  <c r="F91" i="11"/>
  <c r="G262" i="16" s="1"/>
  <c r="Q91" i="11"/>
  <c r="R262" i="16" s="1"/>
  <c r="M91" i="11"/>
  <c r="N262" i="16" s="1"/>
  <c r="E91" i="11"/>
  <c r="F262" i="16" s="1"/>
  <c r="T91" i="11"/>
  <c r="U262" i="16" s="1"/>
  <c r="P91" i="11"/>
  <c r="Q262" i="16" s="1"/>
  <c r="H91" i="11"/>
  <c r="I262" i="16" s="1"/>
  <c r="D91" i="11"/>
  <c r="E262" i="16" s="1"/>
  <c r="S95" i="11"/>
  <c r="T274" i="16" s="1"/>
  <c r="O95" i="11"/>
  <c r="P274" i="16" s="1"/>
  <c r="G95" i="11"/>
  <c r="H274" i="16" s="1"/>
  <c r="R95" i="11"/>
  <c r="S274" i="16" s="1"/>
  <c r="N95" i="11"/>
  <c r="O274" i="16" s="1"/>
  <c r="F95" i="11"/>
  <c r="G274" i="16" s="1"/>
  <c r="Q95" i="11"/>
  <c r="R274" i="16" s="1"/>
  <c r="M95" i="11"/>
  <c r="N274" i="16" s="1"/>
  <c r="E95" i="11"/>
  <c r="F274" i="16" s="1"/>
  <c r="T95" i="11"/>
  <c r="U274" i="16" s="1"/>
  <c r="P95" i="11"/>
  <c r="Q274" i="16" s="1"/>
  <c r="H95" i="11"/>
  <c r="I274" i="16" s="1"/>
  <c r="D95" i="11"/>
  <c r="E274" i="16" s="1"/>
  <c r="S99" i="11"/>
  <c r="T286" i="16" s="1"/>
  <c r="O99" i="11"/>
  <c r="P286" i="16" s="1"/>
  <c r="G99" i="11"/>
  <c r="H286" i="16" s="1"/>
  <c r="R99" i="11"/>
  <c r="S286" i="16" s="1"/>
  <c r="N99" i="11"/>
  <c r="O286" i="16" s="1"/>
  <c r="F99" i="11"/>
  <c r="G286" i="16" s="1"/>
  <c r="Q99" i="11"/>
  <c r="R286" i="16" s="1"/>
  <c r="M99" i="11"/>
  <c r="N286" i="16" s="1"/>
  <c r="E99" i="11"/>
  <c r="F286" i="16" s="1"/>
  <c r="T99" i="11"/>
  <c r="U286" i="16" s="1"/>
  <c r="P99" i="11"/>
  <c r="Q286" i="16" s="1"/>
  <c r="H99" i="11"/>
  <c r="I286" i="16" s="1"/>
  <c r="D99" i="11"/>
  <c r="E286" i="16" s="1"/>
  <c r="S103" i="11"/>
  <c r="T298" i="16" s="1"/>
  <c r="O103" i="11"/>
  <c r="P298" i="16" s="1"/>
  <c r="G103" i="11"/>
  <c r="H298" i="16" s="1"/>
  <c r="R103" i="11"/>
  <c r="S298" i="16" s="1"/>
  <c r="N103" i="11"/>
  <c r="O298" i="16" s="1"/>
  <c r="F103" i="11"/>
  <c r="G298" i="16" s="1"/>
  <c r="Q103" i="11"/>
  <c r="R298" i="16" s="1"/>
  <c r="M103" i="11"/>
  <c r="N298" i="16" s="1"/>
  <c r="E103" i="11"/>
  <c r="F298" i="16" s="1"/>
  <c r="T103" i="11"/>
  <c r="U298" i="16" s="1"/>
  <c r="P103" i="11"/>
  <c r="Q298" i="16" s="1"/>
  <c r="H103" i="11"/>
  <c r="I298" i="16" s="1"/>
  <c r="D103" i="11"/>
  <c r="E298" i="16" s="1"/>
  <c r="S107" i="11"/>
  <c r="T310" i="16" s="1"/>
  <c r="O107" i="11"/>
  <c r="P310" i="16" s="1"/>
  <c r="G107" i="11"/>
  <c r="H310" i="16" s="1"/>
  <c r="R107" i="11"/>
  <c r="S310" i="16" s="1"/>
  <c r="N107" i="11"/>
  <c r="O310" i="16" s="1"/>
  <c r="F107" i="11"/>
  <c r="G310" i="16" s="1"/>
  <c r="Q107" i="11"/>
  <c r="R310" i="16" s="1"/>
  <c r="M107" i="11"/>
  <c r="N310" i="16" s="1"/>
  <c r="E107" i="11"/>
  <c r="F310" i="16" s="1"/>
  <c r="T107" i="11"/>
  <c r="U310" i="16" s="1"/>
  <c r="P107" i="11"/>
  <c r="Q310" i="16" s="1"/>
  <c r="H107" i="11"/>
  <c r="I310" i="16" s="1"/>
  <c r="D107" i="11"/>
  <c r="E310" i="16" s="1"/>
  <c r="S111" i="11"/>
  <c r="O111"/>
  <c r="G111"/>
  <c r="R111"/>
  <c r="N111"/>
  <c r="F111"/>
  <c r="Q111"/>
  <c r="M111"/>
  <c r="E111"/>
  <c r="T111"/>
  <c r="P111"/>
  <c r="H111"/>
  <c r="D111"/>
  <c r="S115"/>
  <c r="O115"/>
  <c r="G115"/>
  <c r="R115"/>
  <c r="N115"/>
  <c r="F115"/>
  <c r="Q115"/>
  <c r="M115"/>
  <c r="E115"/>
  <c r="T115"/>
  <c r="P115"/>
  <c r="H115"/>
  <c r="D115"/>
  <c r="S119"/>
  <c r="O119"/>
  <c r="G119"/>
  <c r="R119"/>
  <c r="N119"/>
  <c r="F119"/>
  <c r="Q119"/>
  <c r="M119"/>
  <c r="E119"/>
  <c r="T119"/>
  <c r="P119"/>
  <c r="H119"/>
  <c r="D119"/>
  <c r="R123"/>
  <c r="N123"/>
  <c r="F123"/>
  <c r="Q123"/>
  <c r="M123"/>
  <c r="E123"/>
  <c r="T123"/>
  <c r="P123"/>
  <c r="H123"/>
  <c r="D123"/>
  <c r="S123"/>
  <c r="O123"/>
  <c r="G123"/>
  <c r="R127"/>
  <c r="N127"/>
  <c r="F127"/>
  <c r="Q127"/>
  <c r="M127"/>
  <c r="E127"/>
  <c r="T127"/>
  <c r="P127"/>
  <c r="H127"/>
  <c r="D127"/>
  <c r="S127"/>
  <c r="O127"/>
  <c r="G127"/>
  <c r="R131"/>
  <c r="N131"/>
  <c r="F131"/>
  <c r="Q131"/>
  <c r="M131"/>
  <c r="E131"/>
  <c r="T131"/>
  <c r="P131"/>
  <c r="H131"/>
  <c r="D131"/>
  <c r="S131"/>
  <c r="O131"/>
  <c r="G131"/>
  <c r="R135"/>
  <c r="N135"/>
  <c r="F135"/>
  <c r="Q135"/>
  <c r="M135"/>
  <c r="E135"/>
  <c r="T135"/>
  <c r="P135"/>
  <c r="H135"/>
  <c r="D135"/>
  <c r="S135"/>
  <c r="O135"/>
  <c r="G135"/>
  <c r="R139"/>
  <c r="N139"/>
  <c r="F139"/>
  <c r="Q139"/>
  <c r="M139"/>
  <c r="E139"/>
  <c r="T139"/>
  <c r="P139"/>
  <c r="H139"/>
  <c r="D139"/>
  <c r="S139"/>
  <c r="O139"/>
  <c r="G139"/>
  <c r="R143"/>
  <c r="N143"/>
  <c r="F143"/>
  <c r="Q143"/>
  <c r="M143"/>
  <c r="E143"/>
  <c r="T143"/>
  <c r="P143"/>
  <c r="H143"/>
  <c r="D143"/>
  <c r="S143"/>
  <c r="O143"/>
  <c r="G143"/>
  <c r="R147"/>
  <c r="N147"/>
  <c r="F147"/>
  <c r="Q147"/>
  <c r="M147"/>
  <c r="E147"/>
  <c r="T147"/>
  <c r="P147"/>
  <c r="H147"/>
  <c r="D147"/>
  <c r="S147"/>
  <c r="O147"/>
  <c r="G147"/>
  <c r="R151"/>
  <c r="S442" i="16" s="1"/>
  <c r="N151" i="11"/>
  <c r="O442" i="16" s="1"/>
  <c r="F151" i="11"/>
  <c r="G442" i="16" s="1"/>
  <c r="Q151" i="11"/>
  <c r="R442" i="16" s="1"/>
  <c r="M151" i="11"/>
  <c r="N442" i="16" s="1"/>
  <c r="E151" i="11"/>
  <c r="F442" i="16" s="1"/>
  <c r="T151" i="11"/>
  <c r="U442" i="16" s="1"/>
  <c r="P151" i="11"/>
  <c r="Q442" i="16" s="1"/>
  <c r="H151" i="11"/>
  <c r="I442" i="16" s="1"/>
  <c r="D151" i="11"/>
  <c r="E442" i="16" s="1"/>
  <c r="S151" i="11"/>
  <c r="T442" i="16" s="1"/>
  <c r="O151" i="11"/>
  <c r="P442" i="16" s="1"/>
  <c r="G151" i="11"/>
  <c r="H442" i="16" s="1"/>
  <c r="R155" i="11"/>
  <c r="N155"/>
  <c r="F155"/>
  <c r="Q155"/>
  <c r="M155"/>
  <c r="E155"/>
  <c r="T155"/>
  <c r="P155"/>
  <c r="H155"/>
  <c r="D155"/>
  <c r="S155"/>
  <c r="O155"/>
  <c r="G155"/>
  <c r="R159"/>
  <c r="N159"/>
  <c r="F159"/>
  <c r="Q159"/>
  <c r="M159"/>
  <c r="E159"/>
  <c r="T159"/>
  <c r="P159"/>
  <c r="H159"/>
  <c r="D159"/>
  <c r="S159"/>
  <c r="O159"/>
  <c r="G159"/>
  <c r="R163"/>
  <c r="N163"/>
  <c r="F163"/>
  <c r="Q163"/>
  <c r="M163"/>
  <c r="E163"/>
  <c r="T163"/>
  <c r="P163"/>
  <c r="H163"/>
  <c r="D163"/>
  <c r="S163"/>
  <c r="O163"/>
  <c r="G163"/>
  <c r="R167"/>
  <c r="N167"/>
  <c r="F167"/>
  <c r="Q167"/>
  <c r="M167"/>
  <c r="E167"/>
  <c r="T167"/>
  <c r="P167"/>
  <c r="H167"/>
  <c r="D167"/>
  <c r="S167"/>
  <c r="O167"/>
  <c r="G167"/>
  <c r="R171"/>
  <c r="N171"/>
  <c r="F171"/>
  <c r="Q171"/>
  <c r="M171"/>
  <c r="E171"/>
  <c r="T171"/>
  <c r="P171"/>
  <c r="H171"/>
  <c r="D171"/>
  <c r="S171"/>
  <c r="O171"/>
  <c r="G171"/>
  <c r="R175"/>
  <c r="N175"/>
  <c r="F175"/>
  <c r="Q175"/>
  <c r="M175"/>
  <c r="E175"/>
  <c r="T175"/>
  <c r="P175"/>
  <c r="H175"/>
  <c r="D175"/>
  <c r="S175"/>
  <c r="O175"/>
  <c r="G175"/>
  <c r="R179"/>
  <c r="N179"/>
  <c r="F179"/>
  <c r="Q179"/>
  <c r="M179"/>
  <c r="E179"/>
  <c r="T179"/>
  <c r="P179"/>
  <c r="H179"/>
  <c r="D179"/>
  <c r="S179"/>
  <c r="O179"/>
  <c r="G179"/>
  <c r="R183"/>
  <c r="N183"/>
  <c r="F183"/>
  <c r="Q183"/>
  <c r="M183"/>
  <c r="E183"/>
  <c r="T183"/>
  <c r="P183"/>
  <c r="H183"/>
  <c r="D183"/>
  <c r="S183"/>
  <c r="O183"/>
  <c r="G183"/>
  <c r="R187"/>
  <c r="N187"/>
  <c r="F187"/>
  <c r="Q187"/>
  <c r="M187"/>
  <c r="E187"/>
  <c r="T187"/>
  <c r="P187"/>
  <c r="H187"/>
  <c r="D187"/>
  <c r="S187"/>
  <c r="O187"/>
  <c r="G187"/>
  <c r="R191"/>
  <c r="N191"/>
  <c r="F191"/>
  <c r="Q191"/>
  <c r="M191"/>
  <c r="E191"/>
  <c r="T191"/>
  <c r="P191"/>
  <c r="H191"/>
  <c r="D191"/>
  <c r="S191"/>
  <c r="O191"/>
  <c r="G191"/>
  <c r="R195"/>
  <c r="N195"/>
  <c r="F195"/>
  <c r="Q195"/>
  <c r="M195"/>
  <c r="E195"/>
  <c r="T195"/>
  <c r="P195"/>
  <c r="H195"/>
  <c r="D195"/>
  <c r="S195"/>
  <c r="O195"/>
  <c r="G195"/>
  <c r="R199"/>
  <c r="N199"/>
  <c r="F199"/>
  <c r="Q199"/>
  <c r="M199"/>
  <c r="E199"/>
  <c r="T199"/>
  <c r="P199"/>
  <c r="H199"/>
  <c r="D199"/>
  <c r="S199"/>
  <c r="O199"/>
  <c r="G199"/>
  <c r="R203"/>
  <c r="N203"/>
  <c r="F203"/>
  <c r="Q203"/>
  <c r="M203"/>
  <c r="E203"/>
  <c r="T203"/>
  <c r="P203"/>
  <c r="H203"/>
  <c r="D203"/>
  <c r="S203"/>
  <c r="O203"/>
  <c r="G203"/>
  <c r="R207"/>
  <c r="N207"/>
  <c r="F207"/>
  <c r="Q207"/>
  <c r="M207"/>
  <c r="E207"/>
  <c r="T207"/>
  <c r="P207"/>
  <c r="H207"/>
  <c r="D207"/>
  <c r="S207"/>
  <c r="O207"/>
  <c r="G207"/>
  <c r="R211"/>
  <c r="N211"/>
  <c r="F211"/>
  <c r="Q211"/>
  <c r="M211"/>
  <c r="E211"/>
  <c r="T211"/>
  <c r="P211"/>
  <c r="H211"/>
  <c r="D211"/>
  <c r="S211"/>
  <c r="O211"/>
  <c r="G211"/>
  <c r="S215"/>
  <c r="O215"/>
  <c r="G215"/>
  <c r="R215"/>
  <c r="Q215"/>
  <c r="M215"/>
  <c r="E215"/>
  <c r="T215"/>
  <c r="P215"/>
  <c r="H215"/>
  <c r="D215"/>
  <c r="N215"/>
  <c r="F215"/>
  <c r="S219"/>
  <c r="O219"/>
  <c r="G219"/>
  <c r="R219"/>
  <c r="N219"/>
  <c r="F219"/>
  <c r="Q219"/>
  <c r="M219"/>
  <c r="E219"/>
  <c r="T219"/>
  <c r="P219"/>
  <c r="H219"/>
  <c r="D219"/>
  <c r="S223"/>
  <c r="O223"/>
  <c r="G223"/>
  <c r="R223"/>
  <c r="N223"/>
  <c r="F223"/>
  <c r="Q223"/>
  <c r="M223"/>
  <c r="E223"/>
  <c r="T223"/>
  <c r="P223"/>
  <c r="H223"/>
  <c r="D223"/>
  <c r="S227"/>
  <c r="O227"/>
  <c r="G227"/>
  <c r="R227"/>
  <c r="N227"/>
  <c r="F227"/>
  <c r="Q227"/>
  <c r="M227"/>
  <c r="E227"/>
  <c r="T227"/>
  <c r="P227"/>
  <c r="H227"/>
  <c r="D227"/>
  <c r="S231"/>
  <c r="O231"/>
  <c r="G231"/>
  <c r="R231"/>
  <c r="N231"/>
  <c r="F231"/>
  <c r="Q231"/>
  <c r="M231"/>
  <c r="E231"/>
  <c r="T231"/>
  <c r="P231"/>
  <c r="H231"/>
  <c r="D231"/>
  <c r="S235"/>
  <c r="O235"/>
  <c r="G235"/>
  <c r="C235"/>
  <c r="R235"/>
  <c r="N235"/>
  <c r="F235"/>
  <c r="Q235"/>
  <c r="M235"/>
  <c r="E235"/>
  <c r="T235"/>
  <c r="P235"/>
  <c r="H235"/>
  <c r="D235"/>
  <c r="G6"/>
  <c r="H7" i="16" s="1"/>
  <c r="P7"/>
  <c r="S6" i="11"/>
  <c r="T7" i="16" s="1"/>
  <c r="E7" i="11"/>
  <c r="F10" i="16" s="1"/>
  <c r="M7" i="11"/>
  <c r="N10" i="16" s="1"/>
  <c r="Q7" i="11"/>
  <c r="R10" i="16" s="1"/>
  <c r="G8" i="11"/>
  <c r="O8"/>
  <c r="S8"/>
  <c r="E9"/>
  <c r="F16" i="16" s="1"/>
  <c r="M9" i="11"/>
  <c r="N16" i="16" s="1"/>
  <c r="Q9" i="11"/>
  <c r="R16" i="16" s="1"/>
  <c r="G10" i="11"/>
  <c r="H19" i="16" s="1"/>
  <c r="O10" i="11"/>
  <c r="P19" i="16" s="1"/>
  <c r="S10" i="11"/>
  <c r="T19" i="16" s="1"/>
  <c r="E11" i="11"/>
  <c r="F22" i="16" s="1"/>
  <c r="M11" i="11"/>
  <c r="N22" i="16" s="1"/>
  <c r="Q11" i="11"/>
  <c r="R22" i="16" s="1"/>
  <c r="D25"/>
  <c r="G12" i="11"/>
  <c r="H25" i="16" s="1"/>
  <c r="O12" i="11"/>
  <c r="P25" i="16" s="1"/>
  <c r="S12" i="11"/>
  <c r="T25" i="16" s="1"/>
  <c r="E13" i="11"/>
  <c r="F28" i="16" s="1"/>
  <c r="M13" i="11"/>
  <c r="N28" i="16" s="1"/>
  <c r="Q13" i="11"/>
  <c r="R28" i="16" s="1"/>
  <c r="D31"/>
  <c r="G14" i="11"/>
  <c r="H31" i="16" s="1"/>
  <c r="O14" i="11"/>
  <c r="P31" i="16" s="1"/>
  <c r="S14" i="11"/>
  <c r="T31" i="16" s="1"/>
  <c r="E15" i="11"/>
  <c r="F34" i="16" s="1"/>
  <c r="M15" i="11"/>
  <c r="N34" i="16" s="1"/>
  <c r="Q15" i="11"/>
  <c r="R34" i="16" s="1"/>
  <c r="G16" i="11"/>
  <c r="H37" i="16" s="1"/>
  <c r="O16" i="11"/>
  <c r="P37" i="16" s="1"/>
  <c r="S16" i="11"/>
  <c r="T37" i="16" s="1"/>
  <c r="E17" i="11"/>
  <c r="F40" i="16" s="1"/>
  <c r="M17" i="11"/>
  <c r="N40" i="16" s="1"/>
  <c r="Q17" i="11"/>
  <c r="R40" i="16" s="1"/>
  <c r="G18" i="11"/>
  <c r="H43" i="16" s="1"/>
  <c r="O18" i="11"/>
  <c r="P43" i="16" s="1"/>
  <c r="S18" i="11"/>
  <c r="T43" i="16" s="1"/>
  <c r="E19" i="11"/>
  <c r="F46" i="16" s="1"/>
  <c r="M19" i="11"/>
  <c r="N46" i="16" s="1"/>
  <c r="Q19" i="11"/>
  <c r="R46" i="16" s="1"/>
  <c r="D49"/>
  <c r="G20" i="11"/>
  <c r="H49" i="16" s="1"/>
  <c r="O20" i="11"/>
  <c r="P49" i="16" s="1"/>
  <c r="S20" i="11"/>
  <c r="T49" i="16" s="1"/>
  <c r="E21" i="11"/>
  <c r="F52" i="16" s="1"/>
  <c r="M21" i="11"/>
  <c r="N52" i="16" s="1"/>
  <c r="Q21" i="11"/>
  <c r="R52" i="16" s="1"/>
  <c r="G22" i="11"/>
  <c r="O22"/>
  <c r="S22"/>
  <c r="E23"/>
  <c r="F58" i="16" s="1"/>
  <c r="M23" i="11"/>
  <c r="N58" i="16" s="1"/>
  <c r="Q23" i="11"/>
  <c r="R58" i="16" s="1"/>
  <c r="G24" i="11"/>
  <c r="H61" i="16" s="1"/>
  <c r="O24" i="11"/>
  <c r="P61" i="16" s="1"/>
  <c r="S24" i="11"/>
  <c r="T61" i="16" s="1"/>
  <c r="E25" i="11"/>
  <c r="F64" i="16" s="1"/>
  <c r="M25" i="11"/>
  <c r="N64" i="16" s="1"/>
  <c r="Q25" i="11"/>
  <c r="R64" i="16" s="1"/>
  <c r="G26" i="11"/>
  <c r="H67" i="16" s="1"/>
  <c r="O26" i="11"/>
  <c r="P67" i="16" s="1"/>
  <c r="S26" i="11"/>
  <c r="T67" i="16" s="1"/>
  <c r="E27" i="11"/>
  <c r="M27"/>
  <c r="Q27"/>
  <c r="G28"/>
  <c r="H73" i="16" s="1"/>
  <c r="O28" i="11"/>
  <c r="P73" i="16" s="1"/>
  <c r="S28" i="11"/>
  <c r="T73" i="16" s="1"/>
  <c r="E29" i="11"/>
  <c r="M29"/>
  <c r="Q29"/>
  <c r="G30"/>
  <c r="H79" i="16" s="1"/>
  <c r="O30" i="11"/>
  <c r="P79" i="16" s="1"/>
  <c r="S30" i="11"/>
  <c r="T79" i="16" s="1"/>
  <c r="Q32" i="11"/>
  <c r="R85" i="16" s="1"/>
  <c r="M32" i="11"/>
  <c r="N85" i="16" s="1"/>
  <c r="E32" i="11"/>
  <c r="F85" i="16" s="1"/>
  <c r="T32" i="11"/>
  <c r="U85" i="16" s="1"/>
  <c r="P32" i="11"/>
  <c r="Q85" i="16" s="1"/>
  <c r="D32" i="11"/>
  <c r="E85" i="16" s="1"/>
  <c r="S32" i="11"/>
  <c r="T85" i="16" s="1"/>
  <c r="O32" i="11"/>
  <c r="P85" i="16" s="1"/>
  <c r="G32" i="11"/>
  <c r="H85" i="16" s="1"/>
  <c r="R32" i="11"/>
  <c r="S85" i="16" s="1"/>
  <c r="N32" i="11"/>
  <c r="O85" i="16" s="1"/>
  <c r="F32" i="11"/>
  <c r="G85" i="16" s="1"/>
  <c r="Q36" i="11"/>
  <c r="R97" i="16" s="1"/>
  <c r="M36" i="11"/>
  <c r="N97" i="16" s="1"/>
  <c r="E36" i="11"/>
  <c r="F97" i="16" s="1"/>
  <c r="T36" i="11"/>
  <c r="U97" i="16" s="1"/>
  <c r="P36" i="11"/>
  <c r="Q97" i="16" s="1"/>
  <c r="D36" i="11"/>
  <c r="E97" i="16" s="1"/>
  <c r="S36" i="11"/>
  <c r="T97" i="16" s="1"/>
  <c r="O36" i="11"/>
  <c r="P97" i="16" s="1"/>
  <c r="G36" i="11"/>
  <c r="H97" i="16" s="1"/>
  <c r="R36" i="11"/>
  <c r="S97" i="16" s="1"/>
  <c r="N36" i="11"/>
  <c r="O97" i="16" s="1"/>
  <c r="F36" i="11"/>
  <c r="G97" i="16" s="1"/>
  <c r="Q40" i="11"/>
  <c r="R109" i="16" s="1"/>
  <c r="M40" i="11"/>
  <c r="N109" i="16" s="1"/>
  <c r="E40" i="11"/>
  <c r="F109" i="16" s="1"/>
  <c r="T40" i="11"/>
  <c r="U109" i="16" s="1"/>
  <c r="P40" i="11"/>
  <c r="Q109" i="16" s="1"/>
  <c r="D40" i="11"/>
  <c r="E109" i="16" s="1"/>
  <c r="S40" i="11"/>
  <c r="T109" i="16" s="1"/>
  <c r="O40" i="11"/>
  <c r="P109" i="16" s="1"/>
  <c r="G40" i="11"/>
  <c r="H109" i="16" s="1"/>
  <c r="R40" i="11"/>
  <c r="S109" i="16" s="1"/>
  <c r="N40" i="11"/>
  <c r="O109" i="16" s="1"/>
  <c r="F40" i="11"/>
  <c r="G109" i="16" s="1"/>
  <c r="Q44" i="11"/>
  <c r="R121" i="16" s="1"/>
  <c r="M44" i="11"/>
  <c r="N121" i="16" s="1"/>
  <c r="E44" i="11"/>
  <c r="F121" i="16" s="1"/>
  <c r="T44" i="11"/>
  <c r="U121" i="16" s="1"/>
  <c r="P44" i="11"/>
  <c r="Q121" i="16" s="1"/>
  <c r="D44" i="11"/>
  <c r="E121" i="16" s="1"/>
  <c r="S44" i="11"/>
  <c r="T121" i="16" s="1"/>
  <c r="O44" i="11"/>
  <c r="P121" i="16" s="1"/>
  <c r="G44" i="11"/>
  <c r="H121" i="16" s="1"/>
  <c r="R44" i="11"/>
  <c r="S121" i="16" s="1"/>
  <c r="N44" i="11"/>
  <c r="O121" i="16" s="1"/>
  <c r="F44" i="11"/>
  <c r="G121" i="16" s="1"/>
  <c r="Q48" i="11"/>
  <c r="R133" i="16" s="1"/>
  <c r="M48" i="11"/>
  <c r="N133" i="16" s="1"/>
  <c r="E48" i="11"/>
  <c r="F133" i="16" s="1"/>
  <c r="T48" i="11"/>
  <c r="U133" i="16" s="1"/>
  <c r="P48" i="11"/>
  <c r="Q133" i="16" s="1"/>
  <c r="D48" i="11"/>
  <c r="E133" i="16" s="1"/>
  <c r="S48" i="11"/>
  <c r="T133" i="16" s="1"/>
  <c r="O48" i="11"/>
  <c r="P133" i="16" s="1"/>
  <c r="G48" i="11"/>
  <c r="H133" i="16" s="1"/>
  <c r="R48" i="11"/>
  <c r="S133" i="16" s="1"/>
  <c r="N48" i="11"/>
  <c r="O133" i="16" s="1"/>
  <c r="F48" i="11"/>
  <c r="G133" i="16" s="1"/>
  <c r="Q52" i="11"/>
  <c r="R145" i="16" s="1"/>
  <c r="M52" i="11"/>
  <c r="N145" i="16" s="1"/>
  <c r="E52" i="11"/>
  <c r="F145" i="16" s="1"/>
  <c r="T52" i="11"/>
  <c r="U145" i="16" s="1"/>
  <c r="P52" i="11"/>
  <c r="Q145" i="16" s="1"/>
  <c r="H52" i="11"/>
  <c r="I145" i="16" s="1"/>
  <c r="D52" i="11"/>
  <c r="E145" i="16" s="1"/>
  <c r="S52" i="11"/>
  <c r="T145" i="16" s="1"/>
  <c r="O52" i="11"/>
  <c r="P145" i="16" s="1"/>
  <c r="G52" i="11"/>
  <c r="H145" i="16" s="1"/>
  <c r="R52" i="11"/>
  <c r="S145" i="16" s="1"/>
  <c r="N52" i="11"/>
  <c r="O145" i="16" s="1"/>
  <c r="F52" i="11"/>
  <c r="G145" i="16" s="1"/>
  <c r="Q56" i="11"/>
  <c r="R157" i="16" s="1"/>
  <c r="M56" i="11"/>
  <c r="N157" i="16" s="1"/>
  <c r="E56" i="11"/>
  <c r="F157" i="16" s="1"/>
  <c r="T56" i="11"/>
  <c r="U157" i="16" s="1"/>
  <c r="P56" i="11"/>
  <c r="Q157" i="16" s="1"/>
  <c r="H56" i="11"/>
  <c r="I157" i="16" s="1"/>
  <c r="D56" i="11"/>
  <c r="E157" i="16" s="1"/>
  <c r="S56" i="11"/>
  <c r="T157" i="16" s="1"/>
  <c r="O56" i="11"/>
  <c r="P157" i="16" s="1"/>
  <c r="G56" i="11"/>
  <c r="H157" i="16" s="1"/>
  <c r="R56" i="11"/>
  <c r="S157" i="16" s="1"/>
  <c r="N56" i="11"/>
  <c r="O157" i="16" s="1"/>
  <c r="F56" i="11"/>
  <c r="G157" i="16" s="1"/>
  <c r="Q60" i="11"/>
  <c r="R169" i="16" s="1"/>
  <c r="M60" i="11"/>
  <c r="N169" i="16" s="1"/>
  <c r="E60" i="11"/>
  <c r="F169" i="16" s="1"/>
  <c r="T60" i="11"/>
  <c r="U169" i="16" s="1"/>
  <c r="P60" i="11"/>
  <c r="Q169" i="16" s="1"/>
  <c r="H60" i="11"/>
  <c r="I169" i="16" s="1"/>
  <c r="D60" i="11"/>
  <c r="E169" i="16" s="1"/>
  <c r="S60" i="11"/>
  <c r="T169" i="16" s="1"/>
  <c r="O60" i="11"/>
  <c r="P169" i="16" s="1"/>
  <c r="G60" i="11"/>
  <c r="H169" i="16" s="1"/>
  <c r="R60" i="11"/>
  <c r="S169" i="16" s="1"/>
  <c r="N60" i="11"/>
  <c r="O169" i="16" s="1"/>
  <c r="F60" i="11"/>
  <c r="G169" i="16" s="1"/>
  <c r="Q64" i="11"/>
  <c r="R181" i="16" s="1"/>
  <c r="M64" i="11"/>
  <c r="N181" i="16" s="1"/>
  <c r="E64" i="11"/>
  <c r="F181" i="16" s="1"/>
  <c r="T64" i="11"/>
  <c r="U181" i="16" s="1"/>
  <c r="P64" i="11"/>
  <c r="Q181" i="16" s="1"/>
  <c r="H64" i="11"/>
  <c r="I181" i="16" s="1"/>
  <c r="D64" i="11"/>
  <c r="E181" i="16" s="1"/>
  <c r="S64" i="11"/>
  <c r="T181" i="16" s="1"/>
  <c r="O64" i="11"/>
  <c r="P181" i="16" s="1"/>
  <c r="G64" i="11"/>
  <c r="H181" i="16" s="1"/>
  <c r="R64" i="11"/>
  <c r="S181" i="16" s="1"/>
  <c r="N64" i="11"/>
  <c r="O181" i="16" s="1"/>
  <c r="F64" i="11"/>
  <c r="G181" i="16" s="1"/>
  <c r="Q68" i="11"/>
  <c r="R193" i="16" s="1"/>
  <c r="M68" i="11"/>
  <c r="N193" i="16" s="1"/>
  <c r="E68" i="11"/>
  <c r="F193" i="16" s="1"/>
  <c r="T68" i="11"/>
  <c r="U193" i="16" s="1"/>
  <c r="P68" i="11"/>
  <c r="Q193" i="16" s="1"/>
  <c r="H68" i="11"/>
  <c r="I193" i="16" s="1"/>
  <c r="D68" i="11"/>
  <c r="E193" i="16" s="1"/>
  <c r="S68" i="11"/>
  <c r="T193" i="16" s="1"/>
  <c r="O68" i="11"/>
  <c r="P193" i="16" s="1"/>
  <c r="G68" i="11"/>
  <c r="H193" i="16" s="1"/>
  <c r="R68" i="11"/>
  <c r="S193" i="16" s="1"/>
  <c r="N68" i="11"/>
  <c r="O193" i="16" s="1"/>
  <c r="F68" i="11"/>
  <c r="G193" i="16" s="1"/>
  <c r="Q72" i="11"/>
  <c r="R205" i="16" s="1"/>
  <c r="M72" i="11"/>
  <c r="N205" i="16" s="1"/>
  <c r="E72" i="11"/>
  <c r="F205" i="16" s="1"/>
  <c r="T72" i="11"/>
  <c r="U205" i="16" s="1"/>
  <c r="P72" i="11"/>
  <c r="Q205" i="16" s="1"/>
  <c r="H72" i="11"/>
  <c r="I205" i="16" s="1"/>
  <c r="D72" i="11"/>
  <c r="E205" i="16" s="1"/>
  <c r="S72" i="11"/>
  <c r="T205" i="16" s="1"/>
  <c r="O72" i="11"/>
  <c r="P205" i="16" s="1"/>
  <c r="G72" i="11"/>
  <c r="H205" i="16" s="1"/>
  <c r="R72" i="11"/>
  <c r="S205" i="16" s="1"/>
  <c r="N72" i="11"/>
  <c r="O205" i="16" s="1"/>
  <c r="F72" i="11"/>
  <c r="G205" i="16" s="1"/>
  <c r="Q76" i="11"/>
  <c r="R217" i="16" s="1"/>
  <c r="M76" i="11"/>
  <c r="N217" i="16" s="1"/>
  <c r="E76" i="11"/>
  <c r="F217" i="16" s="1"/>
  <c r="T76" i="11"/>
  <c r="U217" i="16" s="1"/>
  <c r="P76" i="11"/>
  <c r="Q217" i="16" s="1"/>
  <c r="H76" i="11"/>
  <c r="I217" i="16" s="1"/>
  <c r="D76" i="11"/>
  <c r="E217" i="16" s="1"/>
  <c r="S76" i="11"/>
  <c r="T217" i="16" s="1"/>
  <c r="O76" i="11"/>
  <c r="P217" i="16" s="1"/>
  <c r="G76" i="11"/>
  <c r="H217" i="16" s="1"/>
  <c r="R76" i="11"/>
  <c r="S217" i="16" s="1"/>
  <c r="N76" i="11"/>
  <c r="O217" i="16" s="1"/>
  <c r="F76" i="11"/>
  <c r="G217" i="16" s="1"/>
  <c r="Q80" i="11"/>
  <c r="R229" i="16" s="1"/>
  <c r="M80" i="11"/>
  <c r="N229" i="16" s="1"/>
  <c r="E80" i="11"/>
  <c r="F229" i="16" s="1"/>
  <c r="T80" i="11"/>
  <c r="U229" i="16" s="1"/>
  <c r="P80" i="11"/>
  <c r="Q229" i="16" s="1"/>
  <c r="H80" i="11"/>
  <c r="I229" i="16" s="1"/>
  <c r="D80" i="11"/>
  <c r="E229" i="16" s="1"/>
  <c r="S80" i="11"/>
  <c r="T229" i="16" s="1"/>
  <c r="O80" i="11"/>
  <c r="P229" i="16" s="1"/>
  <c r="G80" i="11"/>
  <c r="H229" i="16" s="1"/>
  <c r="R80" i="11"/>
  <c r="S229" i="16" s="1"/>
  <c r="N80" i="11"/>
  <c r="O229" i="16" s="1"/>
  <c r="F80" i="11"/>
  <c r="G229" i="16" s="1"/>
  <c r="Q84" i="11"/>
  <c r="R241" i="16" s="1"/>
  <c r="M84" i="11"/>
  <c r="N241" i="16" s="1"/>
  <c r="E84" i="11"/>
  <c r="F241" i="16" s="1"/>
  <c r="T84" i="11"/>
  <c r="U241" i="16" s="1"/>
  <c r="P84" i="11"/>
  <c r="Q241" i="16" s="1"/>
  <c r="H84" i="11"/>
  <c r="I241" i="16" s="1"/>
  <c r="D84" i="11"/>
  <c r="E241" i="16" s="1"/>
  <c r="S84" i="11"/>
  <c r="T241" i="16" s="1"/>
  <c r="O84" i="11"/>
  <c r="P241" i="16" s="1"/>
  <c r="G84" i="11"/>
  <c r="H241" i="16" s="1"/>
  <c r="R84" i="11"/>
  <c r="S241" i="16" s="1"/>
  <c r="N84" i="11"/>
  <c r="O241" i="16" s="1"/>
  <c r="F84" i="11"/>
  <c r="G241" i="16" s="1"/>
  <c r="Q88" i="11"/>
  <c r="R253" i="16" s="1"/>
  <c r="M88" i="11"/>
  <c r="N253" i="16" s="1"/>
  <c r="E88" i="11"/>
  <c r="F253" i="16" s="1"/>
  <c r="T88" i="11"/>
  <c r="U253" i="16" s="1"/>
  <c r="P88" i="11"/>
  <c r="Q253" i="16" s="1"/>
  <c r="H88" i="11"/>
  <c r="I253" i="16" s="1"/>
  <c r="D88" i="11"/>
  <c r="E253" i="16" s="1"/>
  <c r="S88" i="11"/>
  <c r="T253" i="16" s="1"/>
  <c r="O88" i="11"/>
  <c r="P253" i="16" s="1"/>
  <c r="G88" i="11"/>
  <c r="H253" i="16" s="1"/>
  <c r="R88" i="11"/>
  <c r="S253" i="16" s="1"/>
  <c r="N88" i="11"/>
  <c r="O253" i="16" s="1"/>
  <c r="F88" i="11"/>
  <c r="G253" i="16" s="1"/>
  <c r="Q92" i="11"/>
  <c r="R265" i="16" s="1"/>
  <c r="M92" i="11"/>
  <c r="N265" i="16" s="1"/>
  <c r="E92" i="11"/>
  <c r="F265" i="16" s="1"/>
  <c r="T92" i="11"/>
  <c r="U265" i="16" s="1"/>
  <c r="P92" i="11"/>
  <c r="Q265" i="16" s="1"/>
  <c r="H92" i="11"/>
  <c r="I265" i="16" s="1"/>
  <c r="D92" i="11"/>
  <c r="E265" i="16" s="1"/>
  <c r="S92" i="11"/>
  <c r="T265" i="16" s="1"/>
  <c r="O92" i="11"/>
  <c r="P265" i="16" s="1"/>
  <c r="G92" i="11"/>
  <c r="H265" i="16" s="1"/>
  <c r="R92" i="11"/>
  <c r="S265" i="16" s="1"/>
  <c r="N92" i="11"/>
  <c r="O265" i="16" s="1"/>
  <c r="F92" i="11"/>
  <c r="G265" i="16" s="1"/>
  <c r="Q96" i="11"/>
  <c r="R277" i="16" s="1"/>
  <c r="M96" i="11"/>
  <c r="N277" i="16" s="1"/>
  <c r="E96" i="11"/>
  <c r="F277" i="16" s="1"/>
  <c r="T96" i="11"/>
  <c r="U277" i="16" s="1"/>
  <c r="P96" i="11"/>
  <c r="Q277" i="16" s="1"/>
  <c r="H96" i="11"/>
  <c r="I277" i="16" s="1"/>
  <c r="D96" i="11"/>
  <c r="E277" i="16" s="1"/>
  <c r="S96" i="11"/>
  <c r="T277" i="16" s="1"/>
  <c r="O96" i="11"/>
  <c r="P277" i="16" s="1"/>
  <c r="G96" i="11"/>
  <c r="H277" i="16" s="1"/>
  <c r="R96" i="11"/>
  <c r="S277" i="16" s="1"/>
  <c r="N96" i="11"/>
  <c r="O277" i="16" s="1"/>
  <c r="F96" i="11"/>
  <c r="G277" i="16" s="1"/>
  <c r="Q100" i="11"/>
  <c r="R289" i="16" s="1"/>
  <c r="M100" i="11"/>
  <c r="N289" i="16" s="1"/>
  <c r="E100" i="11"/>
  <c r="F289" i="16" s="1"/>
  <c r="T100" i="11"/>
  <c r="U289" i="16" s="1"/>
  <c r="P100" i="11"/>
  <c r="Q289" i="16" s="1"/>
  <c r="H100" i="11"/>
  <c r="I289" i="16" s="1"/>
  <c r="D100" i="11"/>
  <c r="E289" i="16" s="1"/>
  <c r="S100" i="11"/>
  <c r="T289" i="16" s="1"/>
  <c r="O100" i="11"/>
  <c r="P289" i="16" s="1"/>
  <c r="G100" i="11"/>
  <c r="H289" i="16" s="1"/>
  <c r="R100" i="11"/>
  <c r="S289" i="16" s="1"/>
  <c r="N100" i="11"/>
  <c r="O289" i="16" s="1"/>
  <c r="F100" i="11"/>
  <c r="G289" i="16" s="1"/>
  <c r="Q104" i="11"/>
  <c r="R301" i="16" s="1"/>
  <c r="M104" i="11"/>
  <c r="N301" i="16" s="1"/>
  <c r="E104" i="11"/>
  <c r="F301" i="16" s="1"/>
  <c r="T104" i="11"/>
  <c r="U301" i="16" s="1"/>
  <c r="P104" i="11"/>
  <c r="Q301" i="16" s="1"/>
  <c r="H104" i="11"/>
  <c r="I301" i="16" s="1"/>
  <c r="D104" i="11"/>
  <c r="E301" i="16" s="1"/>
  <c r="S104" i="11"/>
  <c r="T301" i="16" s="1"/>
  <c r="O104" i="11"/>
  <c r="P301" i="16" s="1"/>
  <c r="G104" i="11"/>
  <c r="H301" i="16" s="1"/>
  <c r="R104" i="11"/>
  <c r="S301" i="16" s="1"/>
  <c r="N104" i="11"/>
  <c r="O301" i="16" s="1"/>
  <c r="F104" i="11"/>
  <c r="G301" i="16" s="1"/>
  <c r="Q108" i="11"/>
  <c r="M108"/>
  <c r="E108"/>
  <c r="T108"/>
  <c r="P108"/>
  <c r="H108"/>
  <c r="D108"/>
  <c r="S108"/>
  <c r="O108"/>
  <c r="G108"/>
  <c r="R108"/>
  <c r="N108"/>
  <c r="F108"/>
  <c r="Q112"/>
  <c r="R325" i="16" s="1"/>
  <c r="M112" i="11"/>
  <c r="N325" i="16" s="1"/>
  <c r="E112" i="11"/>
  <c r="F325" i="16" s="1"/>
  <c r="T112" i="11"/>
  <c r="U325" i="16" s="1"/>
  <c r="P112" i="11"/>
  <c r="Q325" i="16" s="1"/>
  <c r="H112" i="11"/>
  <c r="I325" i="16" s="1"/>
  <c r="D112" i="11"/>
  <c r="E325" i="16" s="1"/>
  <c r="S112" i="11"/>
  <c r="T325" i="16" s="1"/>
  <c r="O112" i="11"/>
  <c r="P325" i="16" s="1"/>
  <c r="G112" i="11"/>
  <c r="H325" i="16" s="1"/>
  <c r="R112" i="11"/>
  <c r="S325" i="16" s="1"/>
  <c r="N112" i="11"/>
  <c r="O325" i="16" s="1"/>
  <c r="F112" i="11"/>
  <c r="G325" i="16" s="1"/>
  <c r="Q116" i="11"/>
  <c r="M116"/>
  <c r="E116"/>
  <c r="T116"/>
  <c r="P116"/>
  <c r="H116"/>
  <c r="D116"/>
  <c r="S116"/>
  <c r="O116"/>
  <c r="G116"/>
  <c r="R116"/>
  <c r="N116"/>
  <c r="F116"/>
  <c r="Q120"/>
  <c r="R349" i="16" s="1"/>
  <c r="M120" i="11"/>
  <c r="N349" i="16" s="1"/>
  <c r="E120" i="11"/>
  <c r="F349" i="16" s="1"/>
  <c r="T120" i="11"/>
  <c r="U349" i="16" s="1"/>
  <c r="P120" i="11"/>
  <c r="Q349" i="16" s="1"/>
  <c r="H120" i="11"/>
  <c r="I349" i="16" s="1"/>
  <c r="D120" i="11"/>
  <c r="E349" i="16" s="1"/>
  <c r="S120" i="11"/>
  <c r="T349" i="16" s="1"/>
  <c r="O120" i="11"/>
  <c r="P349" i="16" s="1"/>
  <c r="G120" i="11"/>
  <c r="H349" i="16" s="1"/>
  <c r="R120" i="11"/>
  <c r="S349" i="16" s="1"/>
  <c r="N120" i="11"/>
  <c r="O349" i="16" s="1"/>
  <c r="F120" i="11"/>
  <c r="G349" i="16" s="1"/>
  <c r="T124" i="11"/>
  <c r="P124"/>
  <c r="H124"/>
  <c r="D124"/>
  <c r="S124"/>
  <c r="O124"/>
  <c r="G124"/>
  <c r="R124"/>
  <c r="N124"/>
  <c r="F124"/>
  <c r="Q124"/>
  <c r="M124"/>
  <c r="E124"/>
  <c r="T128"/>
  <c r="P128"/>
  <c r="H128"/>
  <c r="D128"/>
  <c r="S128"/>
  <c r="O128"/>
  <c r="G128"/>
  <c r="R128"/>
  <c r="N128"/>
  <c r="F128"/>
  <c r="Q128"/>
  <c r="M128"/>
  <c r="E128"/>
  <c r="T132"/>
  <c r="U385" i="16" s="1"/>
  <c r="P132" i="11"/>
  <c r="Q385" i="16" s="1"/>
  <c r="H132" i="11"/>
  <c r="I385" i="16" s="1"/>
  <c r="D132" i="11"/>
  <c r="E385" i="16" s="1"/>
  <c r="S132" i="11"/>
  <c r="T385" i="16" s="1"/>
  <c r="O132" i="11"/>
  <c r="P385" i="16" s="1"/>
  <c r="G132" i="11"/>
  <c r="H385" i="16" s="1"/>
  <c r="R132" i="11"/>
  <c r="S385" i="16" s="1"/>
  <c r="N132" i="11"/>
  <c r="O385" i="16" s="1"/>
  <c r="F132" i="11"/>
  <c r="G385" i="16" s="1"/>
  <c r="Q132" i="11"/>
  <c r="R385" i="16" s="1"/>
  <c r="M132" i="11"/>
  <c r="N385" i="16" s="1"/>
  <c r="E132" i="11"/>
  <c r="F385" i="16" s="1"/>
  <c r="T136" i="11"/>
  <c r="P136"/>
  <c r="H136"/>
  <c r="D136"/>
  <c r="S136"/>
  <c r="O136"/>
  <c r="G136"/>
  <c r="R136"/>
  <c r="N136"/>
  <c r="F136"/>
  <c r="Q136"/>
  <c r="M136"/>
  <c r="E136"/>
  <c r="T140"/>
  <c r="P140"/>
  <c r="H140"/>
  <c r="D140"/>
  <c r="S140"/>
  <c r="O140"/>
  <c r="G140"/>
  <c r="R140"/>
  <c r="N140"/>
  <c r="F140"/>
  <c r="Q140"/>
  <c r="M140"/>
  <c r="E140"/>
  <c r="T144"/>
  <c r="P144"/>
  <c r="H144"/>
  <c r="D144"/>
  <c r="S144"/>
  <c r="O144"/>
  <c r="G144"/>
  <c r="R144"/>
  <c r="N144"/>
  <c r="F144"/>
  <c r="Q144"/>
  <c r="M144"/>
  <c r="E144"/>
  <c r="T148"/>
  <c r="P148"/>
  <c r="H148"/>
  <c r="D148"/>
  <c r="S148"/>
  <c r="O148"/>
  <c r="G148"/>
  <c r="R148"/>
  <c r="N148"/>
  <c r="F148"/>
  <c r="Q148"/>
  <c r="M148"/>
  <c r="E148"/>
  <c r="T152"/>
  <c r="P152"/>
  <c r="H152"/>
  <c r="D152"/>
  <c r="S152"/>
  <c r="O152"/>
  <c r="G152"/>
  <c r="R152"/>
  <c r="N152"/>
  <c r="F152"/>
  <c r="Q152"/>
  <c r="M152"/>
  <c r="E152"/>
  <c r="T156"/>
  <c r="P156"/>
  <c r="H156"/>
  <c r="D156"/>
  <c r="S156"/>
  <c r="O156"/>
  <c r="G156"/>
  <c r="R156"/>
  <c r="N156"/>
  <c r="F156"/>
  <c r="Q156"/>
  <c r="M156"/>
  <c r="E156"/>
  <c r="T160"/>
  <c r="P160"/>
  <c r="H160"/>
  <c r="D160"/>
  <c r="S160"/>
  <c r="O160"/>
  <c r="G160"/>
  <c r="R160"/>
  <c r="N160"/>
  <c r="F160"/>
  <c r="Q160"/>
  <c r="M160"/>
  <c r="E160"/>
  <c r="T164"/>
  <c r="P164"/>
  <c r="H164"/>
  <c r="D164"/>
  <c r="S164"/>
  <c r="O164"/>
  <c r="G164"/>
  <c r="R164"/>
  <c r="N164"/>
  <c r="F164"/>
  <c r="Q164"/>
  <c r="M164"/>
  <c r="E164"/>
  <c r="T168"/>
  <c r="P168"/>
  <c r="H168"/>
  <c r="D168"/>
  <c r="S168"/>
  <c r="O168"/>
  <c r="G168"/>
  <c r="R168"/>
  <c r="N168"/>
  <c r="F168"/>
  <c r="Q168"/>
  <c r="M168"/>
  <c r="E168"/>
  <c r="T172"/>
  <c r="P172"/>
  <c r="H172"/>
  <c r="D172"/>
  <c r="S172"/>
  <c r="O172"/>
  <c r="G172"/>
  <c r="R172"/>
  <c r="N172"/>
  <c r="F172"/>
  <c r="Q172"/>
  <c r="M172"/>
  <c r="E172"/>
  <c r="T176"/>
  <c r="P176"/>
  <c r="H176"/>
  <c r="D176"/>
  <c r="S176"/>
  <c r="O176"/>
  <c r="G176"/>
  <c r="R176"/>
  <c r="N176"/>
  <c r="F176"/>
  <c r="Q176"/>
  <c r="M176"/>
  <c r="E176"/>
  <c r="T180"/>
  <c r="P180"/>
  <c r="H180"/>
  <c r="D180"/>
  <c r="S180"/>
  <c r="O180"/>
  <c r="G180"/>
  <c r="R180"/>
  <c r="N180"/>
  <c r="F180"/>
  <c r="Q180"/>
  <c r="M180"/>
  <c r="E180"/>
  <c r="T184"/>
  <c r="P184"/>
  <c r="H184"/>
  <c r="D184"/>
  <c r="S184"/>
  <c r="O184"/>
  <c r="G184"/>
  <c r="R184"/>
  <c r="N184"/>
  <c r="F184"/>
  <c r="Q184"/>
  <c r="M184"/>
  <c r="E184"/>
  <c r="T188"/>
  <c r="P188"/>
  <c r="H188"/>
  <c r="D188"/>
  <c r="S188"/>
  <c r="O188"/>
  <c r="G188"/>
  <c r="R188"/>
  <c r="N188"/>
  <c r="F188"/>
  <c r="Q188"/>
  <c r="M188"/>
  <c r="E188"/>
  <c r="T192"/>
  <c r="P192"/>
  <c r="H192"/>
  <c r="D192"/>
  <c r="S192"/>
  <c r="O192"/>
  <c r="G192"/>
  <c r="R192"/>
  <c r="N192"/>
  <c r="F192"/>
  <c r="Q192"/>
  <c r="M192"/>
  <c r="E192"/>
  <c r="T196"/>
  <c r="P196"/>
  <c r="H196"/>
  <c r="D196"/>
  <c r="S196"/>
  <c r="O196"/>
  <c r="G196"/>
  <c r="R196"/>
  <c r="N196"/>
  <c r="F196"/>
  <c r="Q196"/>
  <c r="M196"/>
  <c r="E196"/>
  <c r="T200"/>
  <c r="P200"/>
  <c r="H200"/>
  <c r="D200"/>
  <c r="S200"/>
  <c r="O200"/>
  <c r="G200"/>
  <c r="R200"/>
  <c r="N200"/>
  <c r="F200"/>
  <c r="Q200"/>
  <c r="M200"/>
  <c r="E200"/>
  <c r="T204"/>
  <c r="P204"/>
  <c r="H204"/>
  <c r="D204"/>
  <c r="S204"/>
  <c r="O204"/>
  <c r="G204"/>
  <c r="R204"/>
  <c r="N204"/>
  <c r="F204"/>
  <c r="Q204"/>
  <c r="M204"/>
  <c r="E204"/>
  <c r="T208"/>
  <c r="P208"/>
  <c r="H208"/>
  <c r="D208"/>
  <c r="S208"/>
  <c r="O208"/>
  <c r="G208"/>
  <c r="R208"/>
  <c r="N208"/>
  <c r="F208"/>
  <c r="Q208"/>
  <c r="M208"/>
  <c r="E208"/>
  <c r="Q212"/>
  <c r="M212"/>
  <c r="E212"/>
  <c r="S212"/>
  <c r="O212"/>
  <c r="G212"/>
  <c r="R212"/>
  <c r="N212"/>
  <c r="F212"/>
  <c r="H212"/>
  <c r="D212"/>
  <c r="T212"/>
  <c r="P212"/>
  <c r="Q216"/>
  <c r="M216"/>
  <c r="E216"/>
  <c r="T216"/>
  <c r="P216"/>
  <c r="H216"/>
  <c r="D216"/>
  <c r="S216"/>
  <c r="O216"/>
  <c r="G216"/>
  <c r="R216"/>
  <c r="N216"/>
  <c r="F216"/>
  <c r="Q220"/>
  <c r="M220"/>
  <c r="E220"/>
  <c r="T220"/>
  <c r="P220"/>
  <c r="H220"/>
  <c r="D220"/>
  <c r="S220"/>
  <c r="O220"/>
  <c r="G220"/>
  <c r="R220"/>
  <c r="N220"/>
  <c r="F220"/>
  <c r="Q224"/>
  <c r="M224"/>
  <c r="E224"/>
  <c r="T224"/>
  <c r="P224"/>
  <c r="H224"/>
  <c r="D224"/>
  <c r="S224"/>
  <c r="O224"/>
  <c r="G224"/>
  <c r="R224"/>
  <c r="N224"/>
  <c r="F224"/>
  <c r="Q228"/>
  <c r="M228"/>
  <c r="E228"/>
  <c r="T228"/>
  <c r="P228"/>
  <c r="H228"/>
  <c r="D228"/>
  <c r="S228"/>
  <c r="O228"/>
  <c r="G228"/>
  <c r="R228"/>
  <c r="N228"/>
  <c r="F228"/>
  <c r="Q232"/>
  <c r="M232"/>
  <c r="E232"/>
  <c r="T232"/>
  <c r="P232"/>
  <c r="H232"/>
  <c r="D232"/>
  <c r="S232"/>
  <c r="O232"/>
  <c r="G232"/>
  <c r="C232"/>
  <c r="R232"/>
  <c r="N232"/>
  <c r="F232"/>
  <c r="D6"/>
  <c r="E7" i="16" s="1"/>
  <c r="I7"/>
  <c r="T6" i="11"/>
  <c r="U7" i="16" s="1"/>
  <c r="F7" i="11"/>
  <c r="G10" i="16" s="1"/>
  <c r="N7" i="11"/>
  <c r="O10" i="16" s="1"/>
  <c r="R7" i="11"/>
  <c r="S10" i="16" s="1"/>
  <c r="D8" i="11"/>
  <c r="P8"/>
  <c r="T8"/>
  <c r="F9"/>
  <c r="G16" i="16" s="1"/>
  <c r="N9" i="11"/>
  <c r="O16" i="16" s="1"/>
  <c r="R9" i="11"/>
  <c r="S16" i="16" s="1"/>
  <c r="D10" i="11"/>
  <c r="E19" i="16" s="1"/>
  <c r="I19"/>
  <c r="P10" i="11"/>
  <c r="Q19" i="16" s="1"/>
  <c r="T10" i="11"/>
  <c r="U19" i="16" s="1"/>
  <c r="F11" i="11"/>
  <c r="G22" i="16" s="1"/>
  <c r="N11" i="11"/>
  <c r="O22" i="16" s="1"/>
  <c r="R11" i="11"/>
  <c r="S22" i="16" s="1"/>
  <c r="D12" i="11"/>
  <c r="E25" i="16" s="1"/>
  <c r="I25"/>
  <c r="P12" i="11"/>
  <c r="Q25" i="16" s="1"/>
  <c r="T12" i="11"/>
  <c r="U25" i="16" s="1"/>
  <c r="F13" i="11"/>
  <c r="G28" i="16" s="1"/>
  <c r="N13" i="11"/>
  <c r="O28" i="16" s="1"/>
  <c r="R13" i="11"/>
  <c r="S28" i="16" s="1"/>
  <c r="D14" i="11"/>
  <c r="E31" i="16" s="1"/>
  <c r="I31"/>
  <c r="P14" i="11"/>
  <c r="Q31" i="16" s="1"/>
  <c r="T14" i="11"/>
  <c r="U31" i="16" s="1"/>
  <c r="F15" i="11"/>
  <c r="G34" i="16" s="1"/>
  <c r="N15" i="11"/>
  <c r="O34" i="16" s="1"/>
  <c r="R15" i="11"/>
  <c r="S34" i="16" s="1"/>
  <c r="D16" i="11"/>
  <c r="E37" i="16" s="1"/>
  <c r="I37"/>
  <c r="P16" i="11"/>
  <c r="Q37" i="16" s="1"/>
  <c r="T16" i="11"/>
  <c r="U37" i="16" s="1"/>
  <c r="F17" i="11"/>
  <c r="G40" i="16" s="1"/>
  <c r="N17" i="11"/>
  <c r="O40" i="16" s="1"/>
  <c r="R17" i="11"/>
  <c r="S40" i="16" s="1"/>
  <c r="D18" i="11"/>
  <c r="E43" i="16" s="1"/>
  <c r="P18" i="11"/>
  <c r="Q43" i="16" s="1"/>
  <c r="T18" i="11"/>
  <c r="U43" i="16" s="1"/>
  <c r="F19" i="11"/>
  <c r="G46" i="16" s="1"/>
  <c r="N19" i="11"/>
  <c r="O46" i="16" s="1"/>
  <c r="R19" i="11"/>
  <c r="S46" i="16" s="1"/>
  <c r="D20" i="11"/>
  <c r="E49" i="16" s="1"/>
  <c r="P20" i="11"/>
  <c r="Q49" i="16" s="1"/>
  <c r="T20" i="11"/>
  <c r="U49" i="16" s="1"/>
  <c r="F21" i="11"/>
  <c r="G52" i="16" s="1"/>
  <c r="N21" i="11"/>
  <c r="O52" i="16" s="1"/>
  <c r="R21" i="11"/>
  <c r="S52" i="16" s="1"/>
  <c r="D22" i="11"/>
  <c r="P22"/>
  <c r="T22"/>
  <c r="F23"/>
  <c r="G58" i="16" s="1"/>
  <c r="N23" i="11"/>
  <c r="O58" i="16" s="1"/>
  <c r="R23" i="11"/>
  <c r="S58" i="16" s="1"/>
  <c r="D24" i="11"/>
  <c r="E61" i="16" s="1"/>
  <c r="P24" i="11"/>
  <c r="Q61" i="16" s="1"/>
  <c r="T24" i="11"/>
  <c r="U61" i="16" s="1"/>
  <c r="F25" i="11"/>
  <c r="G64" i="16" s="1"/>
  <c r="N25" i="11"/>
  <c r="O64" i="16" s="1"/>
  <c r="R25" i="11"/>
  <c r="S64" i="16" s="1"/>
  <c r="D26" i="11"/>
  <c r="E67" i="16" s="1"/>
  <c r="P26" i="11"/>
  <c r="Q67" i="16" s="1"/>
  <c r="T26" i="11"/>
  <c r="U67" i="16" s="1"/>
  <c r="F27" i="11"/>
  <c r="N27"/>
  <c r="R27"/>
  <c r="D28"/>
  <c r="E73" i="16" s="1"/>
  <c r="P28" i="11"/>
  <c r="Q73" i="16" s="1"/>
  <c r="T28" i="11"/>
  <c r="U73" i="16" s="1"/>
  <c r="F29" i="11"/>
  <c r="N29"/>
  <c r="R29"/>
  <c r="D30"/>
  <c r="E79" i="16" s="1"/>
  <c r="P30" i="11"/>
  <c r="Q79" i="16" s="1"/>
  <c r="T30" i="11"/>
  <c r="U79" i="16" s="1"/>
  <c r="C134" i="5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8"/>
  <c r="C107"/>
  <c r="C106"/>
  <c r="C105"/>
  <c r="C104"/>
  <c r="C103"/>
  <c r="C102"/>
  <c r="C101"/>
  <c r="C100"/>
  <c r="C99"/>
  <c r="C98"/>
  <c r="C97"/>
  <c r="C96"/>
  <c r="C95"/>
  <c r="C94"/>
  <c r="C93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D311" i="16" l="1"/>
  <c r="E309" s="1"/>
  <c r="E311" s="1"/>
  <c r="D287"/>
  <c r="D203"/>
  <c r="D296"/>
  <c r="E294" s="1"/>
  <c r="E296" s="1"/>
  <c r="D212"/>
  <c r="E210" s="1"/>
  <c r="E212" s="1"/>
  <c r="D140"/>
  <c r="D188"/>
  <c r="D176"/>
  <c r="E174" s="1"/>
  <c r="E176" s="1"/>
  <c r="D152"/>
  <c r="E150" s="1"/>
  <c r="E152" s="1"/>
  <c r="D284"/>
  <c r="D164"/>
  <c r="D104"/>
  <c r="E102" s="1"/>
  <c r="E104" s="1"/>
  <c r="D326"/>
  <c r="E324" s="1"/>
  <c r="E326" s="1"/>
  <c r="D266"/>
  <c r="E264" s="1"/>
  <c r="E266" s="1"/>
  <c r="D146"/>
  <c r="E144" s="1"/>
  <c r="E146" s="1"/>
  <c r="D74"/>
  <c r="D209"/>
  <c r="E207" s="1"/>
  <c r="E209" s="1"/>
  <c r="D194"/>
  <c r="D182"/>
  <c r="D158"/>
  <c r="E156" s="1"/>
  <c r="E158" s="1"/>
  <c r="D368"/>
  <c r="E366" s="1"/>
  <c r="E368" s="1"/>
  <c r="D344"/>
  <c r="E342" s="1"/>
  <c r="E344" s="1"/>
  <c r="D320"/>
  <c r="E318" s="1"/>
  <c r="E320" s="1"/>
  <c r="D302"/>
  <c r="E300" s="1"/>
  <c r="E302" s="1"/>
  <c r="D290"/>
  <c r="E288" s="1"/>
  <c r="E290" s="1"/>
  <c r="D278"/>
  <c r="E276" s="1"/>
  <c r="E278" s="1"/>
  <c r="D260"/>
  <c r="E258" s="1"/>
  <c r="E260" s="1"/>
  <c r="D215"/>
  <c r="E213" s="1"/>
  <c r="E215" s="1"/>
  <c r="D167"/>
  <c r="E165" s="1"/>
  <c r="E167" s="1"/>
  <c r="D149"/>
  <c r="E147" s="1"/>
  <c r="E149" s="1"/>
  <c r="D272"/>
  <c r="E270" s="1"/>
  <c r="E272" s="1"/>
  <c r="N409"/>
  <c r="P409"/>
  <c r="E409"/>
  <c r="Q409"/>
  <c r="H406"/>
  <c r="T406"/>
  <c r="I406"/>
  <c r="U406"/>
  <c r="L406"/>
  <c r="M406"/>
  <c r="F409"/>
  <c r="R409"/>
  <c r="H409"/>
  <c r="T409"/>
  <c r="I409"/>
  <c r="U409"/>
  <c r="P406"/>
  <c r="E406"/>
  <c r="Q406"/>
  <c r="J406"/>
  <c r="K406"/>
  <c r="D406"/>
  <c r="D407" s="1"/>
  <c r="E405" s="1"/>
  <c r="E407" s="1"/>
  <c r="G409"/>
  <c r="S409"/>
  <c r="N406"/>
  <c r="G406"/>
  <c r="S406"/>
  <c r="O409"/>
  <c r="F406"/>
  <c r="R406"/>
  <c r="O406"/>
  <c r="J409"/>
  <c r="K409"/>
  <c r="D409"/>
  <c r="D410" s="1"/>
  <c r="E408" s="1"/>
  <c r="E410" s="1"/>
  <c r="L409"/>
  <c r="M409"/>
  <c r="D119"/>
  <c r="D197"/>
  <c r="E195" s="1"/>
  <c r="E197" s="1"/>
  <c r="D161"/>
  <c r="E159" s="1"/>
  <c r="E161" s="1"/>
  <c r="D143"/>
  <c r="E141" s="1"/>
  <c r="E143" s="1"/>
  <c r="D83"/>
  <c r="E81" s="1"/>
  <c r="E83" s="1"/>
  <c r="D305"/>
  <c r="E303" s="1"/>
  <c r="E305" s="1"/>
  <c r="D293"/>
  <c r="E291" s="1"/>
  <c r="E293" s="1"/>
  <c r="D281"/>
  <c r="E279" s="1"/>
  <c r="E281" s="1"/>
  <c r="D263"/>
  <c r="E261" s="1"/>
  <c r="E263" s="1"/>
  <c r="N361"/>
  <c r="G361"/>
  <c r="S361"/>
  <c r="P361"/>
  <c r="E361"/>
  <c r="Q361"/>
  <c r="H358"/>
  <c r="T358"/>
  <c r="I358"/>
  <c r="U358"/>
  <c r="N358"/>
  <c r="G358"/>
  <c r="S358"/>
  <c r="L358"/>
  <c r="M358"/>
  <c r="D361"/>
  <c r="D362" s="1"/>
  <c r="E360" s="1"/>
  <c r="D358"/>
  <c r="D359" s="1"/>
  <c r="E357" s="1"/>
  <c r="F361"/>
  <c r="R361"/>
  <c r="O361"/>
  <c r="H361"/>
  <c r="T361"/>
  <c r="I361"/>
  <c r="U361"/>
  <c r="P358"/>
  <c r="E358"/>
  <c r="Q358"/>
  <c r="F358"/>
  <c r="R358"/>
  <c r="O358"/>
  <c r="J358"/>
  <c r="K358"/>
  <c r="J361"/>
  <c r="K361"/>
  <c r="L361"/>
  <c r="M361"/>
  <c r="I346"/>
  <c r="U346"/>
  <c r="N346"/>
  <c r="G346"/>
  <c r="S346"/>
  <c r="P346"/>
  <c r="N355"/>
  <c r="G355"/>
  <c r="S355"/>
  <c r="P355"/>
  <c r="E355"/>
  <c r="Q355"/>
  <c r="L346"/>
  <c r="M346"/>
  <c r="J355"/>
  <c r="K355"/>
  <c r="D346"/>
  <c r="D347" s="1"/>
  <c r="E345" s="1"/>
  <c r="E346"/>
  <c r="Q346"/>
  <c r="F346"/>
  <c r="R346"/>
  <c r="O346"/>
  <c r="H346"/>
  <c r="T346"/>
  <c r="F355"/>
  <c r="R355"/>
  <c r="O355"/>
  <c r="H355"/>
  <c r="T355"/>
  <c r="I355"/>
  <c r="U355"/>
  <c r="J346"/>
  <c r="K346"/>
  <c r="L355"/>
  <c r="M355"/>
  <c r="D355"/>
  <c r="D356" s="1"/>
  <c r="E354" s="1"/>
  <c r="D110"/>
  <c r="E108" s="1"/>
  <c r="E110" s="1"/>
  <c r="D92"/>
  <c r="E90" s="1"/>
  <c r="E92" s="1"/>
  <c r="D329"/>
  <c r="E327" s="1"/>
  <c r="E329" s="1"/>
  <c r="D137"/>
  <c r="E135" s="1"/>
  <c r="E137" s="1"/>
  <c r="D131"/>
  <c r="E129" s="1"/>
  <c r="E131" s="1"/>
  <c r="D125"/>
  <c r="E123" s="1"/>
  <c r="E125" s="1"/>
  <c r="D113"/>
  <c r="E111" s="1"/>
  <c r="E113" s="1"/>
  <c r="D107"/>
  <c r="E105" s="1"/>
  <c r="E107" s="1"/>
  <c r="D101"/>
  <c r="E99" s="1"/>
  <c r="E101" s="1"/>
  <c r="D386"/>
  <c r="E384" s="1"/>
  <c r="E386" s="1"/>
  <c r="D350"/>
  <c r="E348" s="1"/>
  <c r="E350" s="1"/>
  <c r="D443"/>
  <c r="E441" s="1"/>
  <c r="E443" s="1"/>
  <c r="D122"/>
  <c r="E120" s="1"/>
  <c r="E122" s="1"/>
  <c r="D80"/>
  <c r="E78" s="1"/>
  <c r="E80" s="1"/>
  <c r="D365"/>
  <c r="E363" s="1"/>
  <c r="E365" s="1"/>
  <c r="E72"/>
  <c r="E74" s="1"/>
  <c r="E168"/>
  <c r="E170" s="1"/>
  <c r="E282"/>
  <c r="E284" s="1"/>
  <c r="E297"/>
  <c r="E299" s="1"/>
  <c r="E285"/>
  <c r="E287" s="1"/>
  <c r="E273"/>
  <c r="E275" s="1"/>
  <c r="E162"/>
  <c r="E164" s="1"/>
  <c r="E138"/>
  <c r="E140" s="1"/>
  <c r="E255"/>
  <c r="E257" s="1"/>
  <c r="E249"/>
  <c r="E251" s="1"/>
  <c r="E243"/>
  <c r="E245" s="1"/>
  <c r="E237"/>
  <c r="E239" s="1"/>
  <c r="E231"/>
  <c r="E233" s="1"/>
  <c r="E225"/>
  <c r="E227" s="1"/>
  <c r="E219"/>
  <c r="E221" s="1"/>
  <c r="E201"/>
  <c r="E203" s="1"/>
  <c r="E192"/>
  <c r="E194" s="1"/>
  <c r="E186"/>
  <c r="E188" s="1"/>
  <c r="E180"/>
  <c r="E182" s="1"/>
  <c r="E117"/>
  <c r="E119" s="1"/>
  <c r="E132"/>
  <c r="E134" s="1"/>
  <c r="S76"/>
  <c r="G76"/>
  <c r="D389"/>
  <c r="E13"/>
  <c r="I13"/>
  <c r="S70"/>
  <c r="F433"/>
  <c r="R433"/>
  <c r="O433"/>
  <c r="H433"/>
  <c r="T433"/>
  <c r="I433"/>
  <c r="U433"/>
  <c r="N421"/>
  <c r="G421"/>
  <c r="S421"/>
  <c r="P421"/>
  <c r="E421"/>
  <c r="Q421"/>
  <c r="N397"/>
  <c r="G397"/>
  <c r="S397"/>
  <c r="P397"/>
  <c r="E397"/>
  <c r="Q397"/>
  <c r="N373"/>
  <c r="G373"/>
  <c r="S373"/>
  <c r="P373"/>
  <c r="E373"/>
  <c r="Q373"/>
  <c r="G337"/>
  <c r="S337"/>
  <c r="P337"/>
  <c r="E337"/>
  <c r="Q337"/>
  <c r="F337"/>
  <c r="R337"/>
  <c r="G313"/>
  <c r="S313"/>
  <c r="P313"/>
  <c r="E313"/>
  <c r="Q313"/>
  <c r="F313"/>
  <c r="R313"/>
  <c r="R76"/>
  <c r="F76"/>
  <c r="R70"/>
  <c r="F70"/>
  <c r="P13"/>
  <c r="H430"/>
  <c r="T430"/>
  <c r="I430"/>
  <c r="U430"/>
  <c r="N430"/>
  <c r="G430"/>
  <c r="S430"/>
  <c r="P394"/>
  <c r="E394"/>
  <c r="Q394"/>
  <c r="F394"/>
  <c r="R394"/>
  <c r="O394"/>
  <c r="P370"/>
  <c r="E370"/>
  <c r="Q370"/>
  <c r="F370"/>
  <c r="R370"/>
  <c r="O370"/>
  <c r="E334"/>
  <c r="Q334"/>
  <c r="F334"/>
  <c r="R334"/>
  <c r="O334"/>
  <c r="H334"/>
  <c r="T334"/>
  <c r="I322"/>
  <c r="U322"/>
  <c r="N322"/>
  <c r="G322"/>
  <c r="S322"/>
  <c r="P322"/>
  <c r="Q94"/>
  <c r="F94"/>
  <c r="R94"/>
  <c r="O94"/>
  <c r="H94"/>
  <c r="T94"/>
  <c r="U76"/>
  <c r="E76"/>
  <c r="U70"/>
  <c r="E70"/>
  <c r="S13"/>
  <c r="G13"/>
  <c r="F439"/>
  <c r="R439"/>
  <c r="O439"/>
  <c r="H439"/>
  <c r="T439"/>
  <c r="I439"/>
  <c r="U439"/>
  <c r="O331"/>
  <c r="H331"/>
  <c r="T331"/>
  <c r="I331"/>
  <c r="U331"/>
  <c r="N331"/>
  <c r="O307"/>
  <c r="H307"/>
  <c r="T307"/>
  <c r="I307"/>
  <c r="U307"/>
  <c r="N307"/>
  <c r="P76"/>
  <c r="P70"/>
  <c r="N13"/>
  <c r="H436"/>
  <c r="T436"/>
  <c r="I436"/>
  <c r="U436"/>
  <c r="N436"/>
  <c r="G436"/>
  <c r="S436"/>
  <c r="P400"/>
  <c r="E400"/>
  <c r="Q400"/>
  <c r="F400"/>
  <c r="R400"/>
  <c r="O400"/>
  <c r="I352"/>
  <c r="U352"/>
  <c r="N352"/>
  <c r="G352"/>
  <c r="S352"/>
  <c r="P352"/>
  <c r="E340"/>
  <c r="Q340"/>
  <c r="F340"/>
  <c r="R340"/>
  <c r="O340"/>
  <c r="H340"/>
  <c r="T340"/>
  <c r="E316"/>
  <c r="Q316"/>
  <c r="F316"/>
  <c r="R316"/>
  <c r="O316"/>
  <c r="H316"/>
  <c r="T316"/>
  <c r="Q88"/>
  <c r="F88"/>
  <c r="R88"/>
  <c r="O88"/>
  <c r="H88"/>
  <c r="T88"/>
  <c r="L436"/>
  <c r="M436"/>
  <c r="L430"/>
  <c r="M430"/>
  <c r="L400"/>
  <c r="M400"/>
  <c r="L394"/>
  <c r="M394"/>
  <c r="L370"/>
  <c r="M370"/>
  <c r="L352"/>
  <c r="M352"/>
  <c r="L340"/>
  <c r="M340"/>
  <c r="L334"/>
  <c r="M334"/>
  <c r="L322"/>
  <c r="M322"/>
  <c r="L316"/>
  <c r="M316"/>
  <c r="L94"/>
  <c r="M94"/>
  <c r="L88"/>
  <c r="M88"/>
  <c r="L76"/>
  <c r="M76"/>
  <c r="L70"/>
  <c r="M70"/>
  <c r="J439"/>
  <c r="K439"/>
  <c r="J433"/>
  <c r="K433"/>
  <c r="J421"/>
  <c r="K421"/>
  <c r="J397"/>
  <c r="K397"/>
  <c r="J373"/>
  <c r="K373"/>
  <c r="J337"/>
  <c r="K337"/>
  <c r="J331"/>
  <c r="K331"/>
  <c r="J313"/>
  <c r="K313"/>
  <c r="J307"/>
  <c r="K307"/>
  <c r="L13"/>
  <c r="M13"/>
  <c r="D373"/>
  <c r="D374" s="1"/>
  <c r="E372" s="1"/>
  <c r="D337"/>
  <c r="D338" s="1"/>
  <c r="E336" s="1"/>
  <c r="D307"/>
  <c r="D308" s="1"/>
  <c r="E306" s="1"/>
  <c r="D88"/>
  <c r="D89" s="1"/>
  <c r="E87" s="1"/>
  <c r="D76"/>
  <c r="D77" s="1"/>
  <c r="E75" s="1"/>
  <c r="D370"/>
  <c r="D371" s="1"/>
  <c r="E369" s="1"/>
  <c r="E371" s="1"/>
  <c r="D334"/>
  <c r="D335" s="1"/>
  <c r="E333" s="1"/>
  <c r="E335" s="1"/>
  <c r="F333" s="1"/>
  <c r="D322"/>
  <c r="D323" s="1"/>
  <c r="E321" s="1"/>
  <c r="D433"/>
  <c r="D434" s="1"/>
  <c r="E432" s="1"/>
  <c r="D421"/>
  <c r="D422" s="1"/>
  <c r="E420" s="1"/>
  <c r="D397"/>
  <c r="D398" s="1"/>
  <c r="E396" s="1"/>
  <c r="D430"/>
  <c r="D431" s="1"/>
  <c r="E429" s="1"/>
  <c r="D394"/>
  <c r="D395" s="1"/>
  <c r="E393" s="1"/>
  <c r="D313"/>
  <c r="D314" s="1"/>
  <c r="E312" s="1"/>
  <c r="I70"/>
  <c r="I94"/>
  <c r="I88"/>
  <c r="I76"/>
  <c r="G70"/>
  <c r="Q13"/>
  <c r="O76"/>
  <c r="O70"/>
  <c r="U13"/>
  <c r="N433"/>
  <c r="G433"/>
  <c r="S433"/>
  <c r="P433"/>
  <c r="E433"/>
  <c r="Q433"/>
  <c r="F421"/>
  <c r="R421"/>
  <c r="O421"/>
  <c r="H421"/>
  <c r="T421"/>
  <c r="I421"/>
  <c r="U421"/>
  <c r="F397"/>
  <c r="R397"/>
  <c r="O397"/>
  <c r="H397"/>
  <c r="T397"/>
  <c r="I397"/>
  <c r="U397"/>
  <c r="F373"/>
  <c r="R373"/>
  <c r="O373"/>
  <c r="H373"/>
  <c r="T373"/>
  <c r="I373"/>
  <c r="U373"/>
  <c r="O337"/>
  <c r="H337"/>
  <c r="T337"/>
  <c r="I337"/>
  <c r="U337"/>
  <c r="N337"/>
  <c r="O313"/>
  <c r="H313"/>
  <c r="T313"/>
  <c r="I313"/>
  <c r="U313"/>
  <c r="N313"/>
  <c r="N76"/>
  <c r="N70"/>
  <c r="T13"/>
  <c r="H13"/>
  <c r="P430"/>
  <c r="E430"/>
  <c r="Q430"/>
  <c r="F430"/>
  <c r="R430"/>
  <c r="O430"/>
  <c r="H394"/>
  <c r="T394"/>
  <c r="I394"/>
  <c r="U394"/>
  <c r="N394"/>
  <c r="G394"/>
  <c r="S394"/>
  <c r="H370"/>
  <c r="T370"/>
  <c r="I370"/>
  <c r="U370"/>
  <c r="N370"/>
  <c r="G370"/>
  <c r="S370"/>
  <c r="I334"/>
  <c r="U334"/>
  <c r="N334"/>
  <c r="G334"/>
  <c r="S334"/>
  <c r="P334"/>
  <c r="E322"/>
  <c r="Q322"/>
  <c r="F322"/>
  <c r="R322"/>
  <c r="O322"/>
  <c r="H322"/>
  <c r="T322"/>
  <c r="E94"/>
  <c r="U94"/>
  <c r="N94"/>
  <c r="G94"/>
  <c r="S94"/>
  <c r="P94"/>
  <c r="Q76"/>
  <c r="Q70"/>
  <c r="O13"/>
  <c r="N439"/>
  <c r="G439"/>
  <c r="S439"/>
  <c r="P439"/>
  <c r="E439"/>
  <c r="Q439"/>
  <c r="G331"/>
  <c r="S331"/>
  <c r="P331"/>
  <c r="E331"/>
  <c r="Q331"/>
  <c r="F331"/>
  <c r="R331"/>
  <c r="G307"/>
  <c r="S307"/>
  <c r="P307"/>
  <c r="E307"/>
  <c r="Q307"/>
  <c r="F307"/>
  <c r="R307"/>
  <c r="T76"/>
  <c r="H76"/>
  <c r="T70"/>
  <c r="H70"/>
  <c r="R13"/>
  <c r="F13"/>
  <c r="P436"/>
  <c r="E436"/>
  <c r="Q436"/>
  <c r="F436"/>
  <c r="R436"/>
  <c r="O436"/>
  <c r="H400"/>
  <c r="T400"/>
  <c r="I400"/>
  <c r="U400"/>
  <c r="N400"/>
  <c r="G400"/>
  <c r="S400"/>
  <c r="E352"/>
  <c r="Q352"/>
  <c r="F352"/>
  <c r="R352"/>
  <c r="O352"/>
  <c r="H352"/>
  <c r="T352"/>
  <c r="I340"/>
  <c r="U340"/>
  <c r="N340"/>
  <c r="G340"/>
  <c r="S340"/>
  <c r="P340"/>
  <c r="I316"/>
  <c r="U316"/>
  <c r="N316"/>
  <c r="G316"/>
  <c r="S316"/>
  <c r="P316"/>
  <c r="E88"/>
  <c r="U88"/>
  <c r="N88"/>
  <c r="G88"/>
  <c r="S88"/>
  <c r="P88"/>
  <c r="J436"/>
  <c r="K436"/>
  <c r="J430"/>
  <c r="K430"/>
  <c r="J400"/>
  <c r="K400"/>
  <c r="J394"/>
  <c r="K394"/>
  <c r="J370"/>
  <c r="K370"/>
  <c r="J352"/>
  <c r="K352"/>
  <c r="J340"/>
  <c r="K340"/>
  <c r="J334"/>
  <c r="K334"/>
  <c r="J322"/>
  <c r="K322"/>
  <c r="J316"/>
  <c r="K316"/>
  <c r="J94"/>
  <c r="K94"/>
  <c r="J88"/>
  <c r="K88"/>
  <c r="J76"/>
  <c r="K76"/>
  <c r="J70"/>
  <c r="K70"/>
  <c r="L439"/>
  <c r="M439"/>
  <c r="L433"/>
  <c r="M433"/>
  <c r="L421"/>
  <c r="M421"/>
  <c r="L397"/>
  <c r="M397"/>
  <c r="L373"/>
  <c r="M373"/>
  <c r="L337"/>
  <c r="M337"/>
  <c r="L331"/>
  <c r="M331"/>
  <c r="L313"/>
  <c r="M313"/>
  <c r="L307"/>
  <c r="M307"/>
  <c r="J13"/>
  <c r="K13"/>
  <c r="D439"/>
  <c r="D440" s="1"/>
  <c r="E438" s="1"/>
  <c r="E440" s="1"/>
  <c r="F438" s="1"/>
  <c r="D331"/>
  <c r="D332" s="1"/>
  <c r="E330" s="1"/>
  <c r="E332" s="1"/>
  <c r="F330" s="1"/>
  <c r="D94"/>
  <c r="D95" s="1"/>
  <c r="E93" s="1"/>
  <c r="D70"/>
  <c r="D71" s="1"/>
  <c r="E69" s="1"/>
  <c r="D352"/>
  <c r="D353" s="1"/>
  <c r="E351" s="1"/>
  <c r="D340"/>
  <c r="D341" s="1"/>
  <c r="E339" s="1"/>
  <c r="D316"/>
  <c r="D317" s="1"/>
  <c r="E315" s="1"/>
  <c r="D436"/>
  <c r="D437" s="1"/>
  <c r="E435" s="1"/>
  <c r="E437" s="1"/>
  <c r="F435" s="1"/>
  <c r="D400"/>
  <c r="D401" s="1"/>
  <c r="E399" s="1"/>
  <c r="D128"/>
  <c r="D116"/>
  <c r="D86"/>
  <c r="D254"/>
  <c r="D248"/>
  <c r="D242"/>
  <c r="D236"/>
  <c r="D230"/>
  <c r="D224"/>
  <c r="D218"/>
  <c r="D206"/>
  <c r="D200"/>
  <c r="D269"/>
  <c r="E267" s="1"/>
  <c r="E269" s="1"/>
  <c r="D191"/>
  <c r="E189" s="1"/>
  <c r="E191" s="1"/>
  <c r="D185"/>
  <c r="D179"/>
  <c r="D173"/>
  <c r="D155"/>
  <c r="D404"/>
  <c r="D55"/>
  <c r="Q55"/>
  <c r="I55"/>
  <c r="D425"/>
  <c r="D413"/>
  <c r="D65"/>
  <c r="D59"/>
  <c r="D98"/>
  <c r="D68"/>
  <c r="E55"/>
  <c r="D428"/>
  <c r="D416"/>
  <c r="D392"/>
  <c r="U55"/>
  <c r="T55"/>
  <c r="H55"/>
  <c r="P418"/>
  <c r="E418"/>
  <c r="Q418"/>
  <c r="F418"/>
  <c r="R418"/>
  <c r="O418"/>
  <c r="H382"/>
  <c r="T382"/>
  <c r="I382"/>
  <c r="U382"/>
  <c r="N382"/>
  <c r="G382"/>
  <c r="S382"/>
  <c r="O55"/>
  <c r="N379"/>
  <c r="G379"/>
  <c r="S379"/>
  <c r="P379"/>
  <c r="E379"/>
  <c r="Q379"/>
  <c r="R55"/>
  <c r="F55"/>
  <c r="P376"/>
  <c r="E376"/>
  <c r="Q376"/>
  <c r="F376"/>
  <c r="R376"/>
  <c r="O376"/>
  <c r="J418"/>
  <c r="K418"/>
  <c r="J382"/>
  <c r="K382"/>
  <c r="J376"/>
  <c r="K376"/>
  <c r="L379"/>
  <c r="M379"/>
  <c r="J55"/>
  <c r="K55"/>
  <c r="D379"/>
  <c r="D380" s="1"/>
  <c r="D382"/>
  <c r="D383" s="1"/>
  <c r="E381" s="1"/>
  <c r="P55"/>
  <c r="H418"/>
  <c r="T418"/>
  <c r="I418"/>
  <c r="U418"/>
  <c r="N418"/>
  <c r="G418"/>
  <c r="S418"/>
  <c r="P382"/>
  <c r="E382"/>
  <c r="Q382"/>
  <c r="F382"/>
  <c r="R382"/>
  <c r="O382"/>
  <c r="S55"/>
  <c r="G55"/>
  <c r="F379"/>
  <c r="R379"/>
  <c r="O379"/>
  <c r="H379"/>
  <c r="T379"/>
  <c r="I379"/>
  <c r="U379"/>
  <c r="N55"/>
  <c r="H376"/>
  <c r="T376"/>
  <c r="I376"/>
  <c r="U376"/>
  <c r="N376"/>
  <c r="G376"/>
  <c r="S376"/>
  <c r="L418"/>
  <c r="M418"/>
  <c r="L382"/>
  <c r="M382"/>
  <c r="L376"/>
  <c r="M376"/>
  <c r="J379"/>
  <c r="K379"/>
  <c r="L55"/>
  <c r="M55"/>
  <c r="D376"/>
  <c r="D377" s="1"/>
  <c r="D418"/>
  <c r="D419" s="1"/>
  <c r="E417" s="1"/>
  <c r="E62"/>
  <c r="E445"/>
  <c r="G445"/>
  <c r="I445"/>
  <c r="K445"/>
  <c r="M445"/>
  <c r="O445"/>
  <c r="Q445"/>
  <c r="S445"/>
  <c r="U445"/>
  <c r="D445"/>
  <c r="D446" s="1"/>
  <c r="E444" s="1"/>
  <c r="F445"/>
  <c r="H445"/>
  <c r="J445"/>
  <c r="L445"/>
  <c r="N445"/>
  <c r="P445"/>
  <c r="R445"/>
  <c r="T445"/>
  <c r="V231" i="11"/>
  <c r="V223"/>
  <c r="V214"/>
  <c r="V229"/>
  <c r="V221"/>
  <c r="V81"/>
  <c r="V206"/>
  <c r="V138"/>
  <c r="V209"/>
  <c r="V137"/>
  <c r="V210"/>
  <c r="V142"/>
  <c r="V134"/>
  <c r="V225"/>
  <c r="V217"/>
  <c r="V213"/>
  <c r="V205"/>
  <c r="V224"/>
  <c r="V216"/>
  <c r="V204"/>
  <c r="V227"/>
  <c r="V219"/>
  <c r="V207"/>
  <c r="V135"/>
  <c r="V230"/>
  <c r="V150"/>
  <c r="V130"/>
  <c r="V126"/>
  <c r="V122"/>
  <c r="V118"/>
  <c r="V114"/>
  <c r="V110"/>
  <c r="V90"/>
  <c r="V69"/>
  <c r="V57"/>
  <c r="V74"/>
  <c r="V58"/>
  <c r="V50"/>
  <c r="V46"/>
  <c r="V42"/>
  <c r="V38"/>
  <c r="V146"/>
  <c r="V149"/>
  <c r="V145"/>
  <c r="V141"/>
  <c r="V94"/>
  <c r="V82"/>
  <c r="V73"/>
  <c r="V61"/>
  <c r="V89"/>
  <c r="V78"/>
  <c r="V66"/>
  <c r="V54"/>
  <c r="V228"/>
  <c r="V220"/>
  <c r="V212"/>
  <c r="V208"/>
  <c r="V108"/>
  <c r="V215"/>
  <c r="V211"/>
  <c r="V226"/>
  <c r="V222"/>
  <c r="V218"/>
  <c r="V233"/>
  <c r="V202"/>
  <c r="V198"/>
  <c r="V194"/>
  <c r="V190"/>
  <c r="V186"/>
  <c r="V182"/>
  <c r="V178"/>
  <c r="V174"/>
  <c r="V170"/>
  <c r="V166"/>
  <c r="V162"/>
  <c r="V158"/>
  <c r="V154"/>
  <c r="V106"/>
  <c r="V102"/>
  <c r="V98"/>
  <c r="V53"/>
  <c r="V49"/>
  <c r="V45"/>
  <c r="V41"/>
  <c r="V37"/>
  <c r="V33"/>
  <c r="V201"/>
  <c r="V197"/>
  <c r="V193"/>
  <c r="V189"/>
  <c r="V185"/>
  <c r="V181"/>
  <c r="V177"/>
  <c r="V173"/>
  <c r="V169"/>
  <c r="V165"/>
  <c r="V161"/>
  <c r="V157"/>
  <c r="V153"/>
  <c r="V133"/>
  <c r="V129"/>
  <c r="V125"/>
  <c r="V121"/>
  <c r="V117"/>
  <c r="V113"/>
  <c r="V109"/>
  <c r="V105"/>
  <c r="V101"/>
  <c r="V97"/>
  <c r="V34"/>
  <c r="V86"/>
  <c r="V77"/>
  <c r="V65"/>
  <c r="V93"/>
  <c r="V85"/>
  <c r="V70"/>
  <c r="V62"/>
  <c r="V235"/>
  <c r="V234"/>
  <c r="V132"/>
  <c r="V128"/>
  <c r="V124"/>
  <c r="V120"/>
  <c r="V116"/>
  <c r="V112"/>
  <c r="V92"/>
  <c r="V75"/>
  <c r="V59"/>
  <c r="V29"/>
  <c r="V21"/>
  <c r="V15"/>
  <c r="V9"/>
  <c r="V91"/>
  <c r="V60"/>
  <c r="V52"/>
  <c r="V48"/>
  <c r="V44"/>
  <c r="V40"/>
  <c r="V30"/>
  <c r="V22"/>
  <c r="V16"/>
  <c r="V10"/>
  <c r="V148"/>
  <c r="V144"/>
  <c r="V136"/>
  <c r="V147"/>
  <c r="V143"/>
  <c r="V139"/>
  <c r="V88"/>
  <c r="V84"/>
  <c r="V79"/>
  <c r="V67"/>
  <c r="V63"/>
  <c r="V55"/>
  <c r="V23"/>
  <c r="V11"/>
  <c r="V12"/>
  <c r="G12" i="4" s="1"/>
  <c r="V80" i="11"/>
  <c r="V76"/>
  <c r="V26"/>
  <c r="V20"/>
  <c r="V232"/>
  <c r="V200"/>
  <c r="V196"/>
  <c r="V192"/>
  <c r="V188"/>
  <c r="V184"/>
  <c r="V180"/>
  <c r="V176"/>
  <c r="V172"/>
  <c r="V168"/>
  <c r="V164"/>
  <c r="V160"/>
  <c r="V156"/>
  <c r="V152"/>
  <c r="V104"/>
  <c r="V100"/>
  <c r="V96"/>
  <c r="V51"/>
  <c r="V47"/>
  <c r="V43"/>
  <c r="V39"/>
  <c r="V35"/>
  <c r="V31"/>
  <c r="V27"/>
  <c r="V19"/>
  <c r="V13"/>
  <c r="V203"/>
  <c r="V199"/>
  <c r="V195"/>
  <c r="V191"/>
  <c r="V187"/>
  <c r="V183"/>
  <c r="V179"/>
  <c r="V175"/>
  <c r="V171"/>
  <c r="V167"/>
  <c r="V163"/>
  <c r="V159"/>
  <c r="V155"/>
  <c r="V151"/>
  <c r="V131"/>
  <c r="V127"/>
  <c r="V123"/>
  <c r="V119"/>
  <c r="V115"/>
  <c r="V111"/>
  <c r="V107"/>
  <c r="V103"/>
  <c r="V99"/>
  <c r="V95"/>
  <c r="V32"/>
  <c r="V28"/>
  <c r="V18"/>
  <c r="V14"/>
  <c r="V8"/>
  <c r="V140"/>
  <c r="V71"/>
  <c r="V25"/>
  <c r="V17"/>
  <c r="V7"/>
  <c r="V87"/>
  <c r="V83"/>
  <c r="V72"/>
  <c r="V68"/>
  <c r="V64"/>
  <c r="V56"/>
  <c r="V36"/>
  <c r="V24"/>
  <c r="W301" i="16"/>
  <c r="W289"/>
  <c r="W277"/>
  <c r="W265"/>
  <c r="W253"/>
  <c r="W241"/>
  <c r="W229"/>
  <c r="W217"/>
  <c r="W205"/>
  <c r="W193"/>
  <c r="W181"/>
  <c r="W169"/>
  <c r="W157"/>
  <c r="W145"/>
  <c r="W133"/>
  <c r="W121"/>
  <c r="W109"/>
  <c r="W97"/>
  <c r="W79"/>
  <c r="W67"/>
  <c r="W43"/>
  <c r="W31"/>
  <c r="W64"/>
  <c r="W52"/>
  <c r="W40"/>
  <c r="W28"/>
  <c r="W16"/>
  <c r="W268"/>
  <c r="W256"/>
  <c r="W244"/>
  <c r="W73"/>
  <c r="W61"/>
  <c r="W49"/>
  <c r="W37"/>
  <c r="W25"/>
  <c r="W286"/>
  <c r="W274"/>
  <c r="W262"/>
  <c r="W250"/>
  <c r="W238"/>
  <c r="W226"/>
  <c r="W214"/>
  <c r="W202"/>
  <c r="W190"/>
  <c r="W178"/>
  <c r="W166"/>
  <c r="W154"/>
  <c r="W142"/>
  <c r="W130"/>
  <c r="W118"/>
  <c r="W106"/>
  <c r="W82"/>
  <c r="W283"/>
  <c r="W271"/>
  <c r="W259"/>
  <c r="W247"/>
  <c r="W235"/>
  <c r="W223"/>
  <c r="W211"/>
  <c r="W199"/>
  <c r="W187"/>
  <c r="W175"/>
  <c r="W163"/>
  <c r="W151"/>
  <c r="W139"/>
  <c r="W127"/>
  <c r="W115"/>
  <c r="W103"/>
  <c r="W91"/>
  <c r="W58"/>
  <c r="W46"/>
  <c r="W34"/>
  <c r="W22"/>
  <c r="W10"/>
  <c r="W304"/>
  <c r="W220"/>
  <c r="W208"/>
  <c r="W196"/>
  <c r="W184"/>
  <c r="W172"/>
  <c r="W160"/>
  <c r="W148"/>
  <c r="W136"/>
  <c r="W124"/>
  <c r="W112"/>
  <c r="W100"/>
  <c r="N19"/>
  <c r="J19"/>
  <c r="K19"/>
  <c r="R19"/>
  <c r="F19"/>
  <c r="L19"/>
  <c r="M19"/>
  <c r="F3" i="21"/>
  <c r="A445" i="16"/>
  <c r="W325"/>
  <c r="W292"/>
  <c r="W280"/>
  <c r="A444"/>
  <c r="AA449"/>
  <c r="B449" s="1"/>
  <c r="A449" s="1"/>
  <c r="Z452"/>
  <c r="Z450"/>
  <c r="AA447"/>
  <c r="B447" s="1"/>
  <c r="D447" s="1"/>
  <c r="Z451"/>
  <c r="AA448"/>
  <c r="B448" s="1"/>
  <c r="X62" i="9"/>
  <c r="Y62" s="1"/>
  <c r="X61"/>
  <c r="Y61" s="1"/>
  <c r="X60"/>
  <c r="Y60" s="1"/>
  <c r="X59"/>
  <c r="Y59" s="1"/>
  <c r="X58"/>
  <c r="Y58" s="1"/>
  <c r="X57"/>
  <c r="Y57" s="1"/>
  <c r="X56"/>
  <c r="Y56" s="1"/>
  <c r="X55"/>
  <c r="Y55" s="1"/>
  <c r="X54"/>
  <c r="Y54" s="1"/>
  <c r="X53"/>
  <c r="Y53" s="1"/>
  <c r="X52"/>
  <c r="Y52" s="1"/>
  <c r="X51"/>
  <c r="Y51" s="1"/>
  <c r="X50"/>
  <c r="Y50" s="1"/>
  <c r="X49"/>
  <c r="Y49" s="1"/>
  <c r="X48"/>
  <c r="Y48" s="1"/>
  <c r="X47"/>
  <c r="Y47" s="1"/>
  <c r="X46"/>
  <c r="Y46" s="1"/>
  <c r="X45"/>
  <c r="Y45" s="1"/>
  <c r="X44"/>
  <c r="Y44" s="1"/>
  <c r="X43"/>
  <c r="Y43" s="1"/>
  <c r="X42"/>
  <c r="Y42" s="1"/>
  <c r="X41"/>
  <c r="Y41" s="1"/>
  <c r="X40"/>
  <c r="Y40" s="1"/>
  <c r="X39"/>
  <c r="Y39" s="1"/>
  <c r="X38"/>
  <c r="Y38" s="1"/>
  <c r="X37"/>
  <c r="Y37" s="1"/>
  <c r="X36"/>
  <c r="Y36" s="1"/>
  <c r="X35"/>
  <c r="Y35" s="1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X18"/>
  <c r="Y18" s="1"/>
  <c r="X17"/>
  <c r="Y17" s="1"/>
  <c r="X16"/>
  <c r="Y16" s="1"/>
  <c r="X15"/>
  <c r="Y15" s="1"/>
  <c r="X14"/>
  <c r="Y14" s="1"/>
  <c r="X13"/>
  <c r="Y13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X4"/>
  <c r="Y4" s="1"/>
  <c r="X3"/>
  <c r="Y3" s="1"/>
  <c r="S62"/>
  <c r="T62" s="1"/>
  <c r="S61"/>
  <c r="T61" s="1"/>
  <c r="S60"/>
  <c r="T60" s="1"/>
  <c r="S59"/>
  <c r="T59" s="1"/>
  <c r="S58"/>
  <c r="T58" s="1"/>
  <c r="S57"/>
  <c r="T57" s="1"/>
  <c r="S56"/>
  <c r="T56" s="1"/>
  <c r="S55"/>
  <c r="T55" s="1"/>
  <c r="S54"/>
  <c r="T54" s="1"/>
  <c r="S53"/>
  <c r="T53" s="1"/>
  <c r="S52"/>
  <c r="T52" s="1"/>
  <c r="S51"/>
  <c r="T51" s="1"/>
  <c r="S50"/>
  <c r="T50" s="1"/>
  <c r="S49"/>
  <c r="T49" s="1"/>
  <c r="S48"/>
  <c r="T48" s="1"/>
  <c r="S47"/>
  <c r="T47" s="1"/>
  <c r="S46"/>
  <c r="T46" s="1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S7"/>
  <c r="T7" s="1"/>
  <c r="S6"/>
  <c r="T6" s="1"/>
  <c r="S5"/>
  <c r="T5" s="1"/>
  <c r="S4"/>
  <c r="T4" s="1"/>
  <c r="S3"/>
  <c r="T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I19"/>
  <c r="J19" s="1"/>
  <c r="I18"/>
  <c r="I17"/>
  <c r="J17" s="1"/>
  <c r="I16"/>
  <c r="I15"/>
  <c r="J15" s="1"/>
  <c r="I14"/>
  <c r="I13"/>
  <c r="J13" s="1"/>
  <c r="I12"/>
  <c r="I11"/>
  <c r="J11" s="1"/>
  <c r="I10"/>
  <c r="I9"/>
  <c r="J9" s="1"/>
  <c r="I8"/>
  <c r="I7"/>
  <c r="J7" s="1"/>
  <c r="I6"/>
  <c r="I5"/>
  <c r="J5" s="1"/>
  <c r="I4"/>
  <c r="I3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E398" i="16" l="1"/>
  <c r="F396" s="1"/>
  <c r="F398" s="1"/>
  <c r="F335"/>
  <c r="G333" s="1"/>
  <c r="G335" s="1"/>
  <c r="H333" s="1"/>
  <c r="H335" s="1"/>
  <c r="I333" s="1"/>
  <c r="I335" s="1"/>
  <c r="F332"/>
  <c r="G330" s="1"/>
  <c r="G332" s="1"/>
  <c r="H330" s="1"/>
  <c r="H332" s="1"/>
  <c r="I330" s="1"/>
  <c r="I332" s="1"/>
  <c r="E338"/>
  <c r="F336" s="1"/>
  <c r="F338" s="1"/>
  <c r="F437"/>
  <c r="G435" s="1"/>
  <c r="G437" s="1"/>
  <c r="H435" s="1"/>
  <c r="H437" s="1"/>
  <c r="I435" s="1"/>
  <c r="I437" s="1"/>
  <c r="J435" s="1"/>
  <c r="J437" s="1"/>
  <c r="K435" s="1"/>
  <c r="K437" s="1"/>
  <c r="L435" s="1"/>
  <c r="L437" s="1"/>
  <c r="M435" s="1"/>
  <c r="M437" s="1"/>
  <c r="N435" s="1"/>
  <c r="N437" s="1"/>
  <c r="O435" s="1"/>
  <c r="O437" s="1"/>
  <c r="P435" s="1"/>
  <c r="P437" s="1"/>
  <c r="Q435" s="1"/>
  <c r="Q437" s="1"/>
  <c r="R435" s="1"/>
  <c r="R437" s="1"/>
  <c r="S435" s="1"/>
  <c r="S437" s="1"/>
  <c r="T435" s="1"/>
  <c r="T437" s="1"/>
  <c r="U435" s="1"/>
  <c r="U437" s="1"/>
  <c r="E77"/>
  <c r="F75" s="1"/>
  <c r="F77" s="1"/>
  <c r="G75" s="1"/>
  <c r="G77" s="1"/>
  <c r="H75" s="1"/>
  <c r="H77" s="1"/>
  <c r="I75" s="1"/>
  <c r="I77" s="1"/>
  <c r="E374"/>
  <c r="F372" s="1"/>
  <c r="F374" s="1"/>
  <c r="E347"/>
  <c r="E356"/>
  <c r="F354" s="1"/>
  <c r="F356" s="1"/>
  <c r="G354" s="1"/>
  <c r="G356" s="1"/>
  <c r="H354" s="1"/>
  <c r="H356" s="1"/>
  <c r="I354" s="1"/>
  <c r="I356" s="1"/>
  <c r="J354" s="1"/>
  <c r="J356" s="1"/>
  <c r="K354" s="1"/>
  <c r="K356" s="1"/>
  <c r="L354" s="1"/>
  <c r="L356" s="1"/>
  <c r="M354" s="1"/>
  <c r="M356" s="1"/>
  <c r="N354" s="1"/>
  <c r="N356" s="1"/>
  <c r="O354" s="1"/>
  <c r="O356" s="1"/>
  <c r="P354" s="1"/>
  <c r="P356" s="1"/>
  <c r="Q354" s="1"/>
  <c r="Q356" s="1"/>
  <c r="R354" s="1"/>
  <c r="R356" s="1"/>
  <c r="S354" s="1"/>
  <c r="S356" s="1"/>
  <c r="T354" s="1"/>
  <c r="T356" s="1"/>
  <c r="U354" s="1"/>
  <c r="U356" s="1"/>
  <c r="E359"/>
  <c r="F357" s="1"/>
  <c r="F359" s="1"/>
  <c r="G357" s="1"/>
  <c r="G359" s="1"/>
  <c r="H357" s="1"/>
  <c r="H359" s="1"/>
  <c r="I357" s="1"/>
  <c r="I359" s="1"/>
  <c r="J357" s="1"/>
  <c r="J359" s="1"/>
  <c r="K357" s="1"/>
  <c r="K359" s="1"/>
  <c r="L357" s="1"/>
  <c r="L359" s="1"/>
  <c r="M357" s="1"/>
  <c r="M359" s="1"/>
  <c r="N357" s="1"/>
  <c r="N359" s="1"/>
  <c r="O357" s="1"/>
  <c r="O359" s="1"/>
  <c r="P357" s="1"/>
  <c r="P359" s="1"/>
  <c r="Q357" s="1"/>
  <c r="Q359" s="1"/>
  <c r="R357" s="1"/>
  <c r="R359" s="1"/>
  <c r="S357" s="1"/>
  <c r="S359" s="1"/>
  <c r="T357" s="1"/>
  <c r="T359" s="1"/>
  <c r="U357" s="1"/>
  <c r="U359" s="1"/>
  <c r="E362"/>
  <c r="F360" s="1"/>
  <c r="F362" s="1"/>
  <c r="G360" s="1"/>
  <c r="G362" s="1"/>
  <c r="H360" s="1"/>
  <c r="H362" s="1"/>
  <c r="I360" s="1"/>
  <c r="I362" s="1"/>
  <c r="J360" s="1"/>
  <c r="J362" s="1"/>
  <c r="K360" s="1"/>
  <c r="K362" s="1"/>
  <c r="L360" s="1"/>
  <c r="L362" s="1"/>
  <c r="M360" s="1"/>
  <c r="M362" s="1"/>
  <c r="N360" s="1"/>
  <c r="N362" s="1"/>
  <c r="O360" s="1"/>
  <c r="O362" s="1"/>
  <c r="P360" s="1"/>
  <c r="P362" s="1"/>
  <c r="Q360" s="1"/>
  <c r="Q362" s="1"/>
  <c r="R360" s="1"/>
  <c r="R362" s="1"/>
  <c r="S360" s="1"/>
  <c r="S362" s="1"/>
  <c r="T360" s="1"/>
  <c r="T362" s="1"/>
  <c r="U360" s="1"/>
  <c r="U362" s="1"/>
  <c r="G336"/>
  <c r="G338" s="1"/>
  <c r="H336" s="1"/>
  <c r="H338" s="1"/>
  <c r="E353"/>
  <c r="F351" s="1"/>
  <c r="F353" s="1"/>
  <c r="G351" s="1"/>
  <c r="G353" s="1"/>
  <c r="H351" s="1"/>
  <c r="H353" s="1"/>
  <c r="I351" s="1"/>
  <c r="I353" s="1"/>
  <c r="J351" s="1"/>
  <c r="J353" s="1"/>
  <c r="K351" s="1"/>
  <c r="K353" s="1"/>
  <c r="L351" s="1"/>
  <c r="L353" s="1"/>
  <c r="M351" s="1"/>
  <c r="M353" s="1"/>
  <c r="N351" s="1"/>
  <c r="N353" s="1"/>
  <c r="O351" s="1"/>
  <c r="O353" s="1"/>
  <c r="P351" s="1"/>
  <c r="P353" s="1"/>
  <c r="Q351" s="1"/>
  <c r="Q353" s="1"/>
  <c r="R351" s="1"/>
  <c r="R353" s="1"/>
  <c r="S351" s="1"/>
  <c r="S353" s="1"/>
  <c r="T351" s="1"/>
  <c r="T353" s="1"/>
  <c r="U351" s="1"/>
  <c r="U353" s="1"/>
  <c r="E395"/>
  <c r="F393" s="1"/>
  <c r="F395" s="1"/>
  <c r="G393" s="1"/>
  <c r="G395" s="1"/>
  <c r="E308"/>
  <c r="F306" s="1"/>
  <c r="F308" s="1"/>
  <c r="E341"/>
  <c r="F339" s="1"/>
  <c r="F341" s="1"/>
  <c r="E71"/>
  <c r="F69" s="1"/>
  <c r="F71" s="1"/>
  <c r="G69" s="1"/>
  <c r="G71" s="1"/>
  <c r="H69" s="1"/>
  <c r="H71" s="1"/>
  <c r="I69" s="1"/>
  <c r="I71" s="1"/>
  <c r="E314"/>
  <c r="F312" s="1"/>
  <c r="F314" s="1"/>
  <c r="E422"/>
  <c r="F420" s="1"/>
  <c r="F422" s="1"/>
  <c r="G420" s="1"/>
  <c r="G422" s="1"/>
  <c r="H420" s="1"/>
  <c r="H422" s="1"/>
  <c r="I420" s="1"/>
  <c r="I422" s="1"/>
  <c r="J420" s="1"/>
  <c r="J422" s="1"/>
  <c r="K420" s="1"/>
  <c r="K422" s="1"/>
  <c r="L420" s="1"/>
  <c r="L422" s="1"/>
  <c r="M420" s="1"/>
  <c r="M422" s="1"/>
  <c r="N420" s="1"/>
  <c r="N422" s="1"/>
  <c r="O420" s="1"/>
  <c r="O422" s="1"/>
  <c r="P420" s="1"/>
  <c r="P422" s="1"/>
  <c r="Q420" s="1"/>
  <c r="Q422" s="1"/>
  <c r="R420" s="1"/>
  <c r="R422" s="1"/>
  <c r="S420" s="1"/>
  <c r="S422" s="1"/>
  <c r="T420" s="1"/>
  <c r="T422" s="1"/>
  <c r="U420" s="1"/>
  <c r="U422" s="1"/>
  <c r="W334"/>
  <c r="W331"/>
  <c r="E323"/>
  <c r="F321" s="1"/>
  <c r="F323" s="1"/>
  <c r="G321" s="1"/>
  <c r="G323" s="1"/>
  <c r="E89"/>
  <c r="F87" s="1"/>
  <c r="F89" s="1"/>
  <c r="F440"/>
  <c r="G438" s="1"/>
  <c r="G440" s="1"/>
  <c r="H438" s="1"/>
  <c r="H440" s="1"/>
  <c r="I438" s="1"/>
  <c r="I440" s="1"/>
  <c r="J438" s="1"/>
  <c r="J440" s="1"/>
  <c r="K438" s="1"/>
  <c r="K440" s="1"/>
  <c r="L438" s="1"/>
  <c r="L440" s="1"/>
  <c r="M438" s="1"/>
  <c r="M440" s="1"/>
  <c r="N438" s="1"/>
  <c r="N440" s="1"/>
  <c r="O438" s="1"/>
  <c r="O440" s="1"/>
  <c r="P438" s="1"/>
  <c r="P440" s="1"/>
  <c r="Q438" s="1"/>
  <c r="Q440" s="1"/>
  <c r="R438" s="1"/>
  <c r="R440" s="1"/>
  <c r="S438" s="1"/>
  <c r="S440" s="1"/>
  <c r="T438" s="1"/>
  <c r="T440" s="1"/>
  <c r="U438" s="1"/>
  <c r="U440" s="1"/>
  <c r="W307"/>
  <c r="W94"/>
  <c r="W13"/>
  <c r="W373"/>
  <c r="E431"/>
  <c r="F429" s="1"/>
  <c r="F431" s="1"/>
  <c r="E317"/>
  <c r="F315" s="1"/>
  <c r="F317" s="1"/>
  <c r="G315" s="1"/>
  <c r="G317" s="1"/>
  <c r="W76"/>
  <c r="W340"/>
  <c r="W88"/>
  <c r="W70"/>
  <c r="E401"/>
  <c r="F399" s="1"/>
  <c r="F401" s="1"/>
  <c r="E434"/>
  <c r="F432" s="1"/>
  <c r="F434" s="1"/>
  <c r="G432" s="1"/>
  <c r="G434" s="1"/>
  <c r="H432" s="1"/>
  <c r="H434" s="1"/>
  <c r="I432" s="1"/>
  <c r="I434" s="1"/>
  <c r="J432" s="1"/>
  <c r="J434" s="1"/>
  <c r="K432" s="1"/>
  <c r="K434" s="1"/>
  <c r="L432" s="1"/>
  <c r="L434" s="1"/>
  <c r="M432" s="1"/>
  <c r="M434" s="1"/>
  <c r="N432" s="1"/>
  <c r="N434" s="1"/>
  <c r="O432" s="1"/>
  <c r="O434" s="1"/>
  <c r="P432" s="1"/>
  <c r="P434" s="1"/>
  <c r="Q432" s="1"/>
  <c r="Q434" s="1"/>
  <c r="R432" s="1"/>
  <c r="R434" s="1"/>
  <c r="S432" s="1"/>
  <c r="S434" s="1"/>
  <c r="T432" s="1"/>
  <c r="T434" s="1"/>
  <c r="U432" s="1"/>
  <c r="U434" s="1"/>
  <c r="E95"/>
  <c r="F93" s="1"/>
  <c r="F95" s="1"/>
  <c r="F72"/>
  <c r="F74" s="1"/>
  <c r="E84"/>
  <c r="E86" s="1"/>
  <c r="F84" s="1"/>
  <c r="F86" s="1"/>
  <c r="E378"/>
  <c r="E380" s="1"/>
  <c r="E375"/>
  <c r="E377" s="1"/>
  <c r="E390"/>
  <c r="E392" s="1"/>
  <c r="E96"/>
  <c r="E98" s="1"/>
  <c r="F96" s="1"/>
  <c r="F98" s="1"/>
  <c r="E63"/>
  <c r="E65" s="1"/>
  <c r="F63" s="1"/>
  <c r="F65" s="1"/>
  <c r="E411"/>
  <c r="E413" s="1"/>
  <c r="F411" s="1"/>
  <c r="F413" s="1"/>
  <c r="E402"/>
  <c r="E404" s="1"/>
  <c r="E153"/>
  <c r="E155" s="1"/>
  <c r="F153" s="1"/>
  <c r="F155" s="1"/>
  <c r="E177"/>
  <c r="E179" s="1"/>
  <c r="E198"/>
  <c r="E200" s="1"/>
  <c r="F198" s="1"/>
  <c r="F200" s="1"/>
  <c r="E216"/>
  <c r="E218" s="1"/>
  <c r="E228"/>
  <c r="E230" s="1"/>
  <c r="F228" s="1"/>
  <c r="F230" s="1"/>
  <c r="E240"/>
  <c r="E242" s="1"/>
  <c r="E252"/>
  <c r="E254" s="1"/>
  <c r="F252" s="1"/>
  <c r="F254" s="1"/>
  <c r="E126"/>
  <c r="E128" s="1"/>
  <c r="E387"/>
  <c r="E389" s="1"/>
  <c r="F387" s="1"/>
  <c r="F389" s="1"/>
  <c r="E414"/>
  <c r="E416" s="1"/>
  <c r="F414" s="1"/>
  <c r="F416" s="1"/>
  <c r="E426"/>
  <c r="E428" s="1"/>
  <c r="F426" s="1"/>
  <c r="F428" s="1"/>
  <c r="E66"/>
  <c r="E68" s="1"/>
  <c r="F66" s="1"/>
  <c r="F68" s="1"/>
  <c r="E57"/>
  <c r="E59" s="1"/>
  <c r="F57" s="1"/>
  <c r="F59" s="1"/>
  <c r="E423"/>
  <c r="E425" s="1"/>
  <c r="E171"/>
  <c r="E173" s="1"/>
  <c r="F171" s="1"/>
  <c r="F173" s="1"/>
  <c r="E183"/>
  <c r="E185" s="1"/>
  <c r="E204"/>
  <c r="E206" s="1"/>
  <c r="F204" s="1"/>
  <c r="F206" s="1"/>
  <c r="E222"/>
  <c r="E224" s="1"/>
  <c r="F222" s="1"/>
  <c r="F224" s="1"/>
  <c r="E234"/>
  <c r="E236" s="1"/>
  <c r="F234" s="1"/>
  <c r="F236" s="1"/>
  <c r="E246"/>
  <c r="E248" s="1"/>
  <c r="F246" s="1"/>
  <c r="F248" s="1"/>
  <c r="E114"/>
  <c r="E116" s="1"/>
  <c r="F114" s="1"/>
  <c r="F116" s="1"/>
  <c r="F342"/>
  <c r="F344" s="1"/>
  <c r="F327"/>
  <c r="F329" s="1"/>
  <c r="E419"/>
  <c r="F417" s="1"/>
  <c r="F419" s="1"/>
  <c r="G417" s="1"/>
  <c r="G419" s="1"/>
  <c r="F231"/>
  <c r="F233" s="1"/>
  <c r="F348"/>
  <c r="F350" s="1"/>
  <c r="F318"/>
  <c r="F320" s="1"/>
  <c r="W55"/>
  <c r="W376"/>
  <c r="E446"/>
  <c r="F444" s="1"/>
  <c r="F446" s="1"/>
  <c r="G444" s="1"/>
  <c r="G446" s="1"/>
  <c r="H444" s="1"/>
  <c r="H446" s="1"/>
  <c r="I444" s="1"/>
  <c r="I446" s="1"/>
  <c r="J444" s="1"/>
  <c r="J446" s="1"/>
  <c r="K444" s="1"/>
  <c r="K446" s="1"/>
  <c r="L444" s="1"/>
  <c r="L446" s="1"/>
  <c r="M444" s="1"/>
  <c r="M446" s="1"/>
  <c r="N444" s="1"/>
  <c r="N446" s="1"/>
  <c r="F261"/>
  <c r="F263" s="1"/>
  <c r="G261" s="1"/>
  <c r="G263" s="1"/>
  <c r="E383"/>
  <c r="F381" s="1"/>
  <c r="F383" s="1"/>
  <c r="G381" s="1"/>
  <c r="G383" s="1"/>
  <c r="H381" s="1"/>
  <c r="H383" s="1"/>
  <c r="I381" s="1"/>
  <c r="I383" s="1"/>
  <c r="J381" s="1"/>
  <c r="J383" s="1"/>
  <c r="K381" s="1"/>
  <c r="K383" s="1"/>
  <c r="L381" s="1"/>
  <c r="L383" s="1"/>
  <c r="M381" s="1"/>
  <c r="M383" s="1"/>
  <c r="N381" s="1"/>
  <c r="N383" s="1"/>
  <c r="O381" s="1"/>
  <c r="O383" s="1"/>
  <c r="P381" s="1"/>
  <c r="P383" s="1"/>
  <c r="Q381" s="1"/>
  <c r="Q383" s="1"/>
  <c r="R381" s="1"/>
  <c r="R383" s="1"/>
  <c r="S381" s="1"/>
  <c r="S383" s="1"/>
  <c r="T381" s="1"/>
  <c r="T383" s="1"/>
  <c r="U381" s="1"/>
  <c r="U383" s="1"/>
  <c r="F369"/>
  <c r="F371" s="1"/>
  <c r="F264"/>
  <c r="F266" s="1"/>
  <c r="F441"/>
  <c r="F443" s="1"/>
  <c r="F294"/>
  <c r="F296" s="1"/>
  <c r="F363"/>
  <c r="F365" s="1"/>
  <c r="F99"/>
  <c r="F101" s="1"/>
  <c r="F111"/>
  <c r="F113" s="1"/>
  <c r="F120"/>
  <c r="F122" s="1"/>
  <c r="F138"/>
  <c r="F140" s="1"/>
  <c r="F162"/>
  <c r="F164" s="1"/>
  <c r="F168"/>
  <c r="F170" s="1"/>
  <c r="G168" s="1"/>
  <c r="G170" s="1"/>
  <c r="F192"/>
  <c r="F194" s="1"/>
  <c r="F225"/>
  <c r="F227" s="1"/>
  <c r="F270"/>
  <c r="F272" s="1"/>
  <c r="F384"/>
  <c r="F386" s="1"/>
  <c r="F117"/>
  <c r="F119" s="1"/>
  <c r="F144"/>
  <c r="F146" s="1"/>
  <c r="F159"/>
  <c r="F161" s="1"/>
  <c r="F186"/>
  <c r="F188" s="1"/>
  <c r="F201"/>
  <c r="F203" s="1"/>
  <c r="F210"/>
  <c r="F212" s="1"/>
  <c r="F243"/>
  <c r="F245" s="1"/>
  <c r="F249"/>
  <c r="F251" s="1"/>
  <c r="F267"/>
  <c r="F269" s="1"/>
  <c r="G267" s="1"/>
  <c r="G269" s="1"/>
  <c r="F279"/>
  <c r="F281" s="1"/>
  <c r="F285"/>
  <c r="F287" s="1"/>
  <c r="F291"/>
  <c r="F293" s="1"/>
  <c r="F303"/>
  <c r="F305" s="1"/>
  <c r="F60"/>
  <c r="F62" s="1"/>
  <c r="F297"/>
  <c r="F299" s="1"/>
  <c r="F81"/>
  <c r="F83" s="1"/>
  <c r="F105"/>
  <c r="F107" s="1"/>
  <c r="F90"/>
  <c r="F92" s="1"/>
  <c r="F102"/>
  <c r="F104" s="1"/>
  <c r="F108"/>
  <c r="F110" s="1"/>
  <c r="F129"/>
  <c r="F131" s="1"/>
  <c r="F150"/>
  <c r="F152" s="1"/>
  <c r="F156"/>
  <c r="F158" s="1"/>
  <c r="F165"/>
  <c r="F167" s="1"/>
  <c r="F180"/>
  <c r="F182" s="1"/>
  <c r="F189"/>
  <c r="F191" s="1"/>
  <c r="F195"/>
  <c r="F197" s="1"/>
  <c r="F213"/>
  <c r="F215" s="1"/>
  <c r="F237"/>
  <c r="F239" s="1"/>
  <c r="F255"/>
  <c r="F257" s="1"/>
  <c r="F276"/>
  <c r="F278" s="1"/>
  <c r="F300"/>
  <c r="F302" s="1"/>
  <c r="F309"/>
  <c r="F311" s="1"/>
  <c r="F324"/>
  <c r="F326" s="1"/>
  <c r="F366"/>
  <c r="F368" s="1"/>
  <c r="F123"/>
  <c r="F125" s="1"/>
  <c r="F132"/>
  <c r="F134" s="1"/>
  <c r="F141"/>
  <c r="F143" s="1"/>
  <c r="F147"/>
  <c r="F149" s="1"/>
  <c r="F174"/>
  <c r="F176" s="1"/>
  <c r="F207"/>
  <c r="F209" s="1"/>
  <c r="F219"/>
  <c r="F221" s="1"/>
  <c r="F258"/>
  <c r="F260" s="1"/>
  <c r="F273"/>
  <c r="F275" s="1"/>
  <c r="F282"/>
  <c r="F284" s="1"/>
  <c r="F288"/>
  <c r="F290" s="1"/>
  <c r="F345"/>
  <c r="F347" s="1"/>
  <c r="G345" s="1"/>
  <c r="G347" s="1"/>
  <c r="F78"/>
  <c r="F80" s="1"/>
  <c r="F135"/>
  <c r="F137" s="1"/>
  <c r="F408"/>
  <c r="F410" s="1"/>
  <c r="G408" s="1"/>
  <c r="G410" s="1"/>
  <c r="F405"/>
  <c r="F407" s="1"/>
  <c r="D448"/>
  <c r="D449" s="1"/>
  <c r="E447" s="1"/>
  <c r="F448"/>
  <c r="H448"/>
  <c r="J448"/>
  <c r="L448"/>
  <c r="N448"/>
  <c r="P448"/>
  <c r="R448"/>
  <c r="T448"/>
  <c r="E448"/>
  <c r="G448"/>
  <c r="I448"/>
  <c r="K448"/>
  <c r="M448"/>
  <c r="O448"/>
  <c r="Q448"/>
  <c r="S448"/>
  <c r="U448"/>
  <c r="W85"/>
  <c r="W316"/>
  <c r="W346"/>
  <c r="W322"/>
  <c r="W298"/>
  <c r="W409"/>
  <c r="W313"/>
  <c r="W319"/>
  <c r="W295"/>
  <c r="W358"/>
  <c r="W328"/>
  <c r="W367"/>
  <c r="W370"/>
  <c r="W361"/>
  <c r="W232"/>
  <c r="W19"/>
  <c r="W385"/>
  <c r="W445"/>
  <c r="W433"/>
  <c r="W430"/>
  <c r="W397"/>
  <c r="W439"/>
  <c r="W403"/>
  <c r="W421"/>
  <c r="W388"/>
  <c r="W412"/>
  <c r="W436"/>
  <c r="W310"/>
  <c r="W343"/>
  <c r="W337"/>
  <c r="W364"/>
  <c r="W349"/>
  <c r="W382"/>
  <c r="W391"/>
  <c r="W406"/>
  <c r="W427"/>
  <c r="W394"/>
  <c r="W415"/>
  <c r="W379"/>
  <c r="W418"/>
  <c r="W442"/>
  <c r="W400"/>
  <c r="W424"/>
  <c r="W352"/>
  <c r="W355"/>
  <c r="A447"/>
  <c r="A448"/>
  <c r="AA452"/>
  <c r="B452" s="1"/>
  <c r="A452" s="1"/>
  <c r="Z455"/>
  <c r="Z454"/>
  <c r="AA451"/>
  <c r="B451" s="1"/>
  <c r="Z453"/>
  <c r="AA450"/>
  <c r="B450" s="1"/>
  <c r="D450" s="1"/>
  <c r="J4" i="9"/>
  <c r="J6"/>
  <c r="J8"/>
  <c r="J10"/>
  <c r="J12"/>
  <c r="J14"/>
  <c r="J16"/>
  <c r="J18"/>
  <c r="J20"/>
  <c r="Y1"/>
  <c r="C1"/>
  <c r="O1"/>
  <c r="T1"/>
  <c r="W1"/>
  <c r="R1"/>
  <c r="M1"/>
  <c r="H1"/>
  <c r="J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C64" i="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G399" i="16" l="1"/>
  <c r="G401" s="1"/>
  <c r="H399" s="1"/>
  <c r="H401" s="1"/>
  <c r="I399" s="1"/>
  <c r="I401" s="1"/>
  <c r="J399" s="1"/>
  <c r="J401" s="1"/>
  <c r="K399" s="1"/>
  <c r="K401" s="1"/>
  <c r="G312"/>
  <c r="G314" s="1"/>
  <c r="H312" s="1"/>
  <c r="H314" s="1"/>
  <c r="I312" s="1"/>
  <c r="I314" s="1"/>
  <c r="J312" s="1"/>
  <c r="J314" s="1"/>
  <c r="G87"/>
  <c r="G89" s="1"/>
  <c r="H87" s="1"/>
  <c r="H89" s="1"/>
  <c r="I87" s="1"/>
  <c r="I89" s="1"/>
  <c r="J87" s="1"/>
  <c r="J89" s="1"/>
  <c r="K87" s="1"/>
  <c r="K89" s="1"/>
  <c r="L87" s="1"/>
  <c r="L89" s="1"/>
  <c r="M87" s="1"/>
  <c r="M89" s="1"/>
  <c r="I336"/>
  <c r="I338" s="1"/>
  <c r="G339"/>
  <c r="G341" s="1"/>
  <c r="H339" s="1"/>
  <c r="H341" s="1"/>
  <c r="G429"/>
  <c r="G431" s="1"/>
  <c r="H429" s="1"/>
  <c r="H431" s="1"/>
  <c r="G396"/>
  <c r="G398" s="1"/>
  <c r="H396" s="1"/>
  <c r="H398" s="1"/>
  <c r="G93"/>
  <c r="G95" s="1"/>
  <c r="H93" s="1"/>
  <c r="H95" s="1"/>
  <c r="G372"/>
  <c r="G374" s="1"/>
  <c r="H372" s="1"/>
  <c r="H374" s="1"/>
  <c r="G369"/>
  <c r="G371" s="1"/>
  <c r="H369" s="1"/>
  <c r="H371" s="1"/>
  <c r="J333"/>
  <c r="J335" s="1"/>
  <c r="K333" s="1"/>
  <c r="K335" s="1"/>
  <c r="J336"/>
  <c r="J338" s="1"/>
  <c r="J330"/>
  <c r="J332" s="1"/>
  <c r="K330" s="1"/>
  <c r="K332" s="1"/>
  <c r="J75"/>
  <c r="J77" s="1"/>
  <c r="K75" s="1"/>
  <c r="K77" s="1"/>
  <c r="J69"/>
  <c r="J71" s="1"/>
  <c r="K69" s="1"/>
  <c r="K71" s="1"/>
  <c r="G387"/>
  <c r="G389" s="1"/>
  <c r="G84"/>
  <c r="G86" s="1"/>
  <c r="G72"/>
  <c r="G74" s="1"/>
  <c r="G384"/>
  <c r="G386" s="1"/>
  <c r="G264"/>
  <c r="G266" s="1"/>
  <c r="F375"/>
  <c r="F377" s="1"/>
  <c r="F183"/>
  <c r="F185" s="1"/>
  <c r="F423"/>
  <c r="F425" s="1"/>
  <c r="F126"/>
  <c r="F128" s="1"/>
  <c r="F240"/>
  <c r="F242" s="1"/>
  <c r="F216"/>
  <c r="F218" s="1"/>
  <c r="F177"/>
  <c r="F179" s="1"/>
  <c r="F402"/>
  <c r="F404" s="1"/>
  <c r="F390"/>
  <c r="F392" s="1"/>
  <c r="F378"/>
  <c r="F380" s="1"/>
  <c r="O444"/>
  <c r="O446" s="1"/>
  <c r="P444" s="1"/>
  <c r="P446" s="1"/>
  <c r="H321"/>
  <c r="H323" s="1"/>
  <c r="I321" s="1"/>
  <c r="I323" s="1"/>
  <c r="G303"/>
  <c r="G305" s="1"/>
  <c r="G405"/>
  <c r="G407" s="1"/>
  <c r="H405" s="1"/>
  <c r="H407" s="1"/>
  <c r="G135"/>
  <c r="G137" s="1"/>
  <c r="G288"/>
  <c r="G290" s="1"/>
  <c r="G246"/>
  <c r="G248" s="1"/>
  <c r="G174"/>
  <c r="G176" s="1"/>
  <c r="G123"/>
  <c r="G125" s="1"/>
  <c r="G366"/>
  <c r="G368" s="1"/>
  <c r="G276"/>
  <c r="G278" s="1"/>
  <c r="G222"/>
  <c r="G224" s="1"/>
  <c r="G180"/>
  <c r="G182" s="1"/>
  <c r="G150"/>
  <c r="G152" s="1"/>
  <c r="G102"/>
  <c r="G104" s="1"/>
  <c r="G411"/>
  <c r="G413" s="1"/>
  <c r="G285"/>
  <c r="G287" s="1"/>
  <c r="G348"/>
  <c r="G350" s="1"/>
  <c r="G306"/>
  <c r="G308" s="1"/>
  <c r="G327"/>
  <c r="G329" s="1"/>
  <c r="H327" s="1"/>
  <c r="H329" s="1"/>
  <c r="I327" s="1"/>
  <c r="I329" s="1"/>
  <c r="J327" s="1"/>
  <c r="J329" s="1"/>
  <c r="K327" s="1"/>
  <c r="K329" s="1"/>
  <c r="L327" s="1"/>
  <c r="L329" s="1"/>
  <c r="M327" s="1"/>
  <c r="M329" s="1"/>
  <c r="N327" s="1"/>
  <c r="N329" s="1"/>
  <c r="O327" s="1"/>
  <c r="O329" s="1"/>
  <c r="P327" s="1"/>
  <c r="P329" s="1"/>
  <c r="Q327" s="1"/>
  <c r="Q329" s="1"/>
  <c r="R327" s="1"/>
  <c r="R329" s="1"/>
  <c r="S327" s="1"/>
  <c r="S329" s="1"/>
  <c r="T327" s="1"/>
  <c r="T329" s="1"/>
  <c r="U327" s="1"/>
  <c r="U329" s="1"/>
  <c r="G273"/>
  <c r="G275" s="1"/>
  <c r="G207"/>
  <c r="G209" s="1"/>
  <c r="G141"/>
  <c r="G143" s="1"/>
  <c r="G414"/>
  <c r="G416" s="1"/>
  <c r="H414" s="1"/>
  <c r="H416" s="1"/>
  <c r="G309"/>
  <c r="G311" s="1"/>
  <c r="G237"/>
  <c r="G239" s="1"/>
  <c r="G195"/>
  <c r="G197" s="1"/>
  <c r="G165"/>
  <c r="G167" s="1"/>
  <c r="H165" s="1"/>
  <c r="H167" s="1"/>
  <c r="G114"/>
  <c r="G116" s="1"/>
  <c r="G57"/>
  <c r="G59" s="1"/>
  <c r="G105"/>
  <c r="G107" s="1"/>
  <c r="G297"/>
  <c r="G299" s="1"/>
  <c r="G243"/>
  <c r="G245" s="1"/>
  <c r="G210"/>
  <c r="G212" s="1"/>
  <c r="G186"/>
  <c r="G188" s="1"/>
  <c r="H186" s="1"/>
  <c r="H188" s="1"/>
  <c r="G144"/>
  <c r="G146" s="1"/>
  <c r="G117"/>
  <c r="G119" s="1"/>
  <c r="G270"/>
  <c r="G272" s="1"/>
  <c r="H270" s="1"/>
  <c r="H272" s="1"/>
  <c r="G225"/>
  <c r="G227" s="1"/>
  <c r="G204"/>
  <c r="G206" s="1"/>
  <c r="G153"/>
  <c r="G155" s="1"/>
  <c r="G120"/>
  <c r="G122" s="1"/>
  <c r="G99"/>
  <c r="G101" s="1"/>
  <c r="G63"/>
  <c r="G65" s="1"/>
  <c r="G294"/>
  <c r="G296" s="1"/>
  <c r="G78"/>
  <c r="G80" s="1"/>
  <c r="G282"/>
  <c r="G284" s="1"/>
  <c r="G258"/>
  <c r="G260" s="1"/>
  <c r="G219"/>
  <c r="G221" s="1"/>
  <c r="G198"/>
  <c r="G200" s="1"/>
  <c r="G147"/>
  <c r="G149" s="1"/>
  <c r="G132"/>
  <c r="G134" s="1"/>
  <c r="G96"/>
  <c r="G98" s="1"/>
  <c r="G324"/>
  <c r="G326" s="1"/>
  <c r="H324" s="1"/>
  <c r="H326" s="1"/>
  <c r="G300"/>
  <c r="G302" s="1"/>
  <c r="G255"/>
  <c r="G257" s="1"/>
  <c r="G228"/>
  <c r="G230" s="1"/>
  <c r="G213"/>
  <c r="G215" s="1"/>
  <c r="G189"/>
  <c r="G191" s="1"/>
  <c r="G171"/>
  <c r="G173" s="1"/>
  <c r="G156"/>
  <c r="G158" s="1"/>
  <c r="G129"/>
  <c r="G131" s="1"/>
  <c r="G108"/>
  <c r="G110" s="1"/>
  <c r="G90"/>
  <c r="G92" s="1"/>
  <c r="G426"/>
  <c r="G428" s="1"/>
  <c r="G81"/>
  <c r="G83" s="1"/>
  <c r="G60"/>
  <c r="G62" s="1"/>
  <c r="H60" s="1"/>
  <c r="H62" s="1"/>
  <c r="G291"/>
  <c r="G293" s="1"/>
  <c r="G279"/>
  <c r="G281" s="1"/>
  <c r="G249"/>
  <c r="G251" s="1"/>
  <c r="G234"/>
  <c r="G236" s="1"/>
  <c r="G201"/>
  <c r="G203" s="1"/>
  <c r="G159"/>
  <c r="G161" s="1"/>
  <c r="G402"/>
  <c r="G404" s="1"/>
  <c r="G252"/>
  <c r="G254" s="1"/>
  <c r="G216"/>
  <c r="G218" s="1"/>
  <c r="G192"/>
  <c r="G194" s="1"/>
  <c r="G162"/>
  <c r="G164" s="1"/>
  <c r="G138"/>
  <c r="G140" s="1"/>
  <c r="G111"/>
  <c r="G113" s="1"/>
  <c r="G363"/>
  <c r="G365" s="1"/>
  <c r="G441"/>
  <c r="G443" s="1"/>
  <c r="G318"/>
  <c r="G320" s="1"/>
  <c r="G231"/>
  <c r="G233" s="1"/>
  <c r="G66"/>
  <c r="G68" s="1"/>
  <c r="G342"/>
  <c r="G344" s="1"/>
  <c r="H393"/>
  <c r="H395" s="1"/>
  <c r="I393" s="1"/>
  <c r="I395" s="1"/>
  <c r="J393" s="1"/>
  <c r="J395" s="1"/>
  <c r="K393" s="1"/>
  <c r="K395" s="1"/>
  <c r="L393" s="1"/>
  <c r="L395" s="1"/>
  <c r="M393" s="1"/>
  <c r="M395" s="1"/>
  <c r="N393" s="1"/>
  <c r="N395" s="1"/>
  <c r="O393" s="1"/>
  <c r="O395" s="1"/>
  <c r="P393" s="1"/>
  <c r="P395" s="1"/>
  <c r="Q393" s="1"/>
  <c r="Q395" s="1"/>
  <c r="R393" s="1"/>
  <c r="R395" s="1"/>
  <c r="S393" s="1"/>
  <c r="S395" s="1"/>
  <c r="T393" s="1"/>
  <c r="T395" s="1"/>
  <c r="U393" s="1"/>
  <c r="U395" s="1"/>
  <c r="H261"/>
  <c r="H263" s="1"/>
  <c r="I261" s="1"/>
  <c r="I263" s="1"/>
  <c r="J261" s="1"/>
  <c r="J263" s="1"/>
  <c r="H417"/>
  <c r="H419" s="1"/>
  <c r="H408"/>
  <c r="H410" s="1"/>
  <c r="H345"/>
  <c r="H347" s="1"/>
  <c r="H315"/>
  <c r="H317" s="1"/>
  <c r="H384"/>
  <c r="H386" s="1"/>
  <c r="H267"/>
  <c r="H269" s="1"/>
  <c r="H168"/>
  <c r="H170" s="1"/>
  <c r="E449"/>
  <c r="E451"/>
  <c r="G451"/>
  <c r="I451"/>
  <c r="K451"/>
  <c r="M451"/>
  <c r="O451"/>
  <c r="Q451"/>
  <c r="S451"/>
  <c r="U451"/>
  <c r="D451"/>
  <c r="D452" s="1"/>
  <c r="E450" s="1"/>
  <c r="F451"/>
  <c r="H451"/>
  <c r="J451"/>
  <c r="L451"/>
  <c r="N451"/>
  <c r="P451"/>
  <c r="R451"/>
  <c r="T451"/>
  <c r="W448"/>
  <c r="A451"/>
  <c r="A450"/>
  <c r="AA455"/>
  <c r="B455" s="1"/>
  <c r="A455" s="1"/>
  <c r="Z458"/>
  <c r="Z457"/>
  <c r="AA454"/>
  <c r="B454" s="1"/>
  <c r="Z456"/>
  <c r="AA453"/>
  <c r="B453" s="1"/>
  <c r="D453" s="1"/>
  <c r="D237" i="11"/>
  <c r="H237"/>
  <c r="F237"/>
  <c r="C237"/>
  <c r="E237"/>
  <c r="G237"/>
  <c r="J1" i="9"/>
  <c r="E1"/>
  <c r="V6" i="11"/>
  <c r="N87" i="16" l="1"/>
  <c r="N89" s="1"/>
  <c r="O87" s="1"/>
  <c r="O89" s="1"/>
  <c r="L399"/>
  <c r="L401" s="1"/>
  <c r="K312"/>
  <c r="K314" s="1"/>
  <c r="K336"/>
  <c r="K338" s="1"/>
  <c r="I372"/>
  <c r="I374" s="1"/>
  <c r="I396"/>
  <c r="I398" s="1"/>
  <c r="I339"/>
  <c r="I341" s="1"/>
  <c r="I93"/>
  <c r="I95" s="1"/>
  <c r="I429"/>
  <c r="I431" s="1"/>
  <c r="G177"/>
  <c r="G179" s="1"/>
  <c r="H177" s="1"/>
  <c r="H179" s="1"/>
  <c r="G423"/>
  <c r="G425" s="1"/>
  <c r="L75"/>
  <c r="L77" s="1"/>
  <c r="L69"/>
  <c r="L71" s="1"/>
  <c r="L330"/>
  <c r="L332" s="1"/>
  <c r="L333"/>
  <c r="L335" s="1"/>
  <c r="H387"/>
  <c r="H389" s="1"/>
  <c r="H84"/>
  <c r="H86" s="1"/>
  <c r="H201"/>
  <c r="H203" s="1"/>
  <c r="I201" s="1"/>
  <c r="I203" s="1"/>
  <c r="H249"/>
  <c r="H251" s="1"/>
  <c r="H291"/>
  <c r="H293" s="1"/>
  <c r="H81"/>
  <c r="H83" s="1"/>
  <c r="H90"/>
  <c r="H92" s="1"/>
  <c r="I90" s="1"/>
  <c r="I92" s="1"/>
  <c r="H129"/>
  <c r="H131" s="1"/>
  <c r="H171"/>
  <c r="H173" s="1"/>
  <c r="H213"/>
  <c r="H215" s="1"/>
  <c r="H255"/>
  <c r="H257" s="1"/>
  <c r="H132"/>
  <c r="H134" s="1"/>
  <c r="H198"/>
  <c r="H200" s="1"/>
  <c r="H258"/>
  <c r="H260" s="1"/>
  <c r="H63"/>
  <c r="H65" s="1"/>
  <c r="H120"/>
  <c r="H122" s="1"/>
  <c r="H204"/>
  <c r="H206" s="1"/>
  <c r="H144"/>
  <c r="H146" s="1"/>
  <c r="H210"/>
  <c r="H212" s="1"/>
  <c r="H297"/>
  <c r="H299" s="1"/>
  <c r="H57"/>
  <c r="H59" s="1"/>
  <c r="H237"/>
  <c r="H239" s="1"/>
  <c r="H207"/>
  <c r="H209" s="1"/>
  <c r="H348"/>
  <c r="H350" s="1"/>
  <c r="H411"/>
  <c r="H413" s="1"/>
  <c r="H150"/>
  <c r="H152" s="1"/>
  <c r="H222"/>
  <c r="H224" s="1"/>
  <c r="H366"/>
  <c r="H368" s="1"/>
  <c r="H174"/>
  <c r="H176" s="1"/>
  <c r="H288"/>
  <c r="H290" s="1"/>
  <c r="H264"/>
  <c r="H266" s="1"/>
  <c r="H72"/>
  <c r="H74" s="1"/>
  <c r="H426"/>
  <c r="H428" s="1"/>
  <c r="H294"/>
  <c r="H296" s="1"/>
  <c r="H99"/>
  <c r="H101" s="1"/>
  <c r="H153"/>
  <c r="H155" s="1"/>
  <c r="H225"/>
  <c r="H227" s="1"/>
  <c r="H117"/>
  <c r="H119" s="1"/>
  <c r="H243"/>
  <c r="H245" s="1"/>
  <c r="H105"/>
  <c r="H107" s="1"/>
  <c r="H285"/>
  <c r="H287" s="1"/>
  <c r="H102"/>
  <c r="H104" s="1"/>
  <c r="H180"/>
  <c r="H182" s="1"/>
  <c r="H276"/>
  <c r="H278" s="1"/>
  <c r="H246"/>
  <c r="H248" s="1"/>
  <c r="I246" s="1"/>
  <c r="I248" s="1"/>
  <c r="H303"/>
  <c r="H305" s="1"/>
  <c r="G126"/>
  <c r="G128" s="1"/>
  <c r="G183"/>
  <c r="G185" s="1"/>
  <c r="G390"/>
  <c r="G392" s="1"/>
  <c r="G240"/>
  <c r="G242" s="1"/>
  <c r="G375"/>
  <c r="G377" s="1"/>
  <c r="G378"/>
  <c r="G380" s="1"/>
  <c r="Q444"/>
  <c r="Q446" s="1"/>
  <c r="J321"/>
  <c r="J323" s="1"/>
  <c r="H96"/>
  <c r="H98" s="1"/>
  <c r="H147"/>
  <c r="H149" s="1"/>
  <c r="H219"/>
  <c r="H221" s="1"/>
  <c r="H282"/>
  <c r="H284" s="1"/>
  <c r="H123"/>
  <c r="H125" s="1"/>
  <c r="H135"/>
  <c r="H137" s="1"/>
  <c r="H363"/>
  <c r="H365" s="1"/>
  <c r="H138"/>
  <c r="H140" s="1"/>
  <c r="H216"/>
  <c r="H218" s="1"/>
  <c r="H402"/>
  <c r="H404" s="1"/>
  <c r="H159"/>
  <c r="H161" s="1"/>
  <c r="H234"/>
  <c r="H236" s="1"/>
  <c r="H279"/>
  <c r="H281" s="1"/>
  <c r="H108"/>
  <c r="H110" s="1"/>
  <c r="H156"/>
  <c r="H158" s="1"/>
  <c r="H189"/>
  <c r="H191" s="1"/>
  <c r="I189" s="1"/>
  <c r="I191" s="1"/>
  <c r="H228"/>
  <c r="H230" s="1"/>
  <c r="H300"/>
  <c r="H302" s="1"/>
  <c r="H78"/>
  <c r="H80" s="1"/>
  <c r="H114"/>
  <c r="H116" s="1"/>
  <c r="H195"/>
  <c r="H197" s="1"/>
  <c r="H309"/>
  <c r="H311" s="1"/>
  <c r="H141"/>
  <c r="H143" s="1"/>
  <c r="H273"/>
  <c r="H275" s="1"/>
  <c r="H306"/>
  <c r="H308" s="1"/>
  <c r="H66"/>
  <c r="H68" s="1"/>
  <c r="H231"/>
  <c r="H233" s="1"/>
  <c r="H441"/>
  <c r="H443" s="1"/>
  <c r="H111"/>
  <c r="H113" s="1"/>
  <c r="H162"/>
  <c r="H164" s="1"/>
  <c r="H192"/>
  <c r="H194" s="1"/>
  <c r="H252"/>
  <c r="H254" s="1"/>
  <c r="H342"/>
  <c r="H344" s="1"/>
  <c r="I342" s="1"/>
  <c r="I344" s="1"/>
  <c r="H423"/>
  <c r="H425" s="1"/>
  <c r="H318"/>
  <c r="H320" s="1"/>
  <c r="F447"/>
  <c r="F449" s="1"/>
  <c r="K261"/>
  <c r="K263" s="1"/>
  <c r="L261" s="1"/>
  <c r="L263" s="1"/>
  <c r="M261" s="1"/>
  <c r="M263" s="1"/>
  <c r="N261" s="1"/>
  <c r="N263" s="1"/>
  <c r="O261" s="1"/>
  <c r="O263" s="1"/>
  <c r="P261" s="1"/>
  <c r="P263" s="1"/>
  <c r="Q261" s="1"/>
  <c r="Q263" s="1"/>
  <c r="R261" s="1"/>
  <c r="R263" s="1"/>
  <c r="S261" s="1"/>
  <c r="S263" s="1"/>
  <c r="T261" s="1"/>
  <c r="T263" s="1"/>
  <c r="U261" s="1"/>
  <c r="U263" s="1"/>
  <c r="I369"/>
  <c r="I371" s="1"/>
  <c r="I168"/>
  <c r="I170" s="1"/>
  <c r="I270"/>
  <c r="I272" s="1"/>
  <c r="I267"/>
  <c r="I269" s="1"/>
  <c r="J267" s="1"/>
  <c r="J269" s="1"/>
  <c r="I324"/>
  <c r="I326" s="1"/>
  <c r="I60"/>
  <c r="I62" s="1"/>
  <c r="J60" s="1"/>
  <c r="J62" s="1"/>
  <c r="I315"/>
  <c r="I317" s="1"/>
  <c r="J315" s="1"/>
  <c r="J317" s="1"/>
  <c r="I165"/>
  <c r="I167" s="1"/>
  <c r="I414"/>
  <c r="I416" s="1"/>
  <c r="I345"/>
  <c r="I347" s="1"/>
  <c r="I405"/>
  <c r="I407" s="1"/>
  <c r="I408"/>
  <c r="I410" s="1"/>
  <c r="J408" s="1"/>
  <c r="J410" s="1"/>
  <c r="I417"/>
  <c r="I419" s="1"/>
  <c r="J417" s="1"/>
  <c r="J419" s="1"/>
  <c r="K417" s="1"/>
  <c r="K419" s="1"/>
  <c r="L417" s="1"/>
  <c r="L419" s="1"/>
  <c r="M417" s="1"/>
  <c r="M419" s="1"/>
  <c r="N417" s="1"/>
  <c r="N419" s="1"/>
  <c r="O417" s="1"/>
  <c r="O419" s="1"/>
  <c r="P417" s="1"/>
  <c r="P419" s="1"/>
  <c r="Q417" s="1"/>
  <c r="Q419" s="1"/>
  <c r="I186"/>
  <c r="I188" s="1"/>
  <c r="I84"/>
  <c r="I86" s="1"/>
  <c r="I384"/>
  <c r="I386" s="1"/>
  <c r="E452"/>
  <c r="F450" s="1"/>
  <c r="F452" s="1"/>
  <c r="G450" s="1"/>
  <c r="G452" s="1"/>
  <c r="H450" s="1"/>
  <c r="H452" s="1"/>
  <c r="I450" s="1"/>
  <c r="I452" s="1"/>
  <c r="J450" s="1"/>
  <c r="J452" s="1"/>
  <c r="K450" s="1"/>
  <c r="K452" s="1"/>
  <c r="L450" s="1"/>
  <c r="L452" s="1"/>
  <c r="M450" s="1"/>
  <c r="M452" s="1"/>
  <c r="N450" s="1"/>
  <c r="N452" s="1"/>
  <c r="O450" s="1"/>
  <c r="O452" s="1"/>
  <c r="P450" s="1"/>
  <c r="P452" s="1"/>
  <c r="Q450" s="1"/>
  <c r="Q452" s="1"/>
  <c r="R450" s="1"/>
  <c r="R452" s="1"/>
  <c r="S450" s="1"/>
  <c r="S452" s="1"/>
  <c r="T450" s="1"/>
  <c r="T452" s="1"/>
  <c r="U450" s="1"/>
  <c r="U452" s="1"/>
  <c r="D454"/>
  <c r="D455" s="1"/>
  <c r="F454"/>
  <c r="H454"/>
  <c r="J454"/>
  <c r="L454"/>
  <c r="N454"/>
  <c r="P454"/>
  <c r="R454"/>
  <c r="T454"/>
  <c r="E454"/>
  <c r="G454"/>
  <c r="I454"/>
  <c r="K454"/>
  <c r="M454"/>
  <c r="O454"/>
  <c r="Q454"/>
  <c r="S454"/>
  <c r="U454"/>
  <c r="W451"/>
  <c r="F3" i="5"/>
  <c r="A454" i="16"/>
  <c r="A453"/>
  <c r="AA458"/>
  <c r="B458" s="1"/>
  <c r="A458" s="1"/>
  <c r="Z461"/>
  <c r="Z459"/>
  <c r="AA456"/>
  <c r="B456" s="1"/>
  <c r="D456" s="1"/>
  <c r="AA457"/>
  <c r="B457" s="1"/>
  <c r="Z460"/>
  <c r="R417" l="1"/>
  <c r="R419" s="1"/>
  <c r="S417" s="1"/>
  <c r="S419" s="1"/>
  <c r="T417" s="1"/>
  <c r="T419" s="1"/>
  <c r="U417" s="1"/>
  <c r="U419" s="1"/>
  <c r="P87"/>
  <c r="P89" s="1"/>
  <c r="M399"/>
  <c r="M401" s="1"/>
  <c r="L336"/>
  <c r="L338" s="1"/>
  <c r="L312"/>
  <c r="L314" s="1"/>
  <c r="J429"/>
  <c r="J431" s="1"/>
  <c r="J339"/>
  <c r="J341" s="1"/>
  <c r="J372"/>
  <c r="J374" s="1"/>
  <c r="J369"/>
  <c r="J371" s="1"/>
  <c r="J93"/>
  <c r="J95" s="1"/>
  <c r="J396"/>
  <c r="J398" s="1"/>
  <c r="I222"/>
  <c r="I224" s="1"/>
  <c r="I306"/>
  <c r="I308" s="1"/>
  <c r="J306" s="1"/>
  <c r="J308" s="1"/>
  <c r="I78"/>
  <c r="I80" s="1"/>
  <c r="I285"/>
  <c r="I287" s="1"/>
  <c r="I225"/>
  <c r="I227" s="1"/>
  <c r="I99"/>
  <c r="I101" s="1"/>
  <c r="I426"/>
  <c r="I428" s="1"/>
  <c r="I411"/>
  <c r="I413" s="1"/>
  <c r="I255"/>
  <c r="I257" s="1"/>
  <c r="I171"/>
  <c r="I173" s="1"/>
  <c r="J171" s="1"/>
  <c r="J173" s="1"/>
  <c r="I291"/>
  <c r="I293" s="1"/>
  <c r="M330"/>
  <c r="M332" s="1"/>
  <c r="M75"/>
  <c r="M77" s="1"/>
  <c r="M333"/>
  <c r="M335" s="1"/>
  <c r="M69"/>
  <c r="M71" s="1"/>
  <c r="J84"/>
  <c r="J86" s="1"/>
  <c r="I276"/>
  <c r="I278" s="1"/>
  <c r="I105"/>
  <c r="I107" s="1"/>
  <c r="I294"/>
  <c r="I296" s="1"/>
  <c r="I150"/>
  <c r="I152" s="1"/>
  <c r="I237"/>
  <c r="I239" s="1"/>
  <c r="I297"/>
  <c r="I299" s="1"/>
  <c r="I144"/>
  <c r="I146" s="1"/>
  <c r="I120"/>
  <c r="I122" s="1"/>
  <c r="I258"/>
  <c r="I260" s="1"/>
  <c r="I213"/>
  <c r="I215" s="1"/>
  <c r="I129"/>
  <c r="I131" s="1"/>
  <c r="I177"/>
  <c r="I179" s="1"/>
  <c r="I387"/>
  <c r="I389" s="1"/>
  <c r="I288"/>
  <c r="I290" s="1"/>
  <c r="I366"/>
  <c r="I368" s="1"/>
  <c r="I102"/>
  <c r="I104" s="1"/>
  <c r="I81"/>
  <c r="I83" s="1"/>
  <c r="I249"/>
  <c r="I251" s="1"/>
  <c r="I132"/>
  <c r="I134" s="1"/>
  <c r="I117"/>
  <c r="I119" s="1"/>
  <c r="I153"/>
  <c r="I155" s="1"/>
  <c r="I96"/>
  <c r="I98" s="1"/>
  <c r="I423"/>
  <c r="I425" s="1"/>
  <c r="I252"/>
  <c r="I254" s="1"/>
  <c r="I162"/>
  <c r="I164" s="1"/>
  <c r="I441"/>
  <c r="I443" s="1"/>
  <c r="I66"/>
  <c r="I68" s="1"/>
  <c r="J66" s="1"/>
  <c r="J68" s="1"/>
  <c r="I273"/>
  <c r="I275" s="1"/>
  <c r="I309"/>
  <c r="I311" s="1"/>
  <c r="I114"/>
  <c r="I116" s="1"/>
  <c r="I300"/>
  <c r="I302" s="1"/>
  <c r="I108"/>
  <c r="I110" s="1"/>
  <c r="I234"/>
  <c r="I236" s="1"/>
  <c r="I402"/>
  <c r="I404" s="1"/>
  <c r="I138"/>
  <c r="I140" s="1"/>
  <c r="I135"/>
  <c r="I137" s="1"/>
  <c r="I282"/>
  <c r="I284" s="1"/>
  <c r="I147"/>
  <c r="I149" s="1"/>
  <c r="I303"/>
  <c r="I305" s="1"/>
  <c r="I72"/>
  <c r="I74" s="1"/>
  <c r="I348"/>
  <c r="I350" s="1"/>
  <c r="I318"/>
  <c r="I320" s="1"/>
  <c r="I192"/>
  <c r="I194" s="1"/>
  <c r="I111"/>
  <c r="I113" s="1"/>
  <c r="I231"/>
  <c r="I233" s="1"/>
  <c r="I141"/>
  <c r="I143" s="1"/>
  <c r="I195"/>
  <c r="I197" s="1"/>
  <c r="I228"/>
  <c r="I230" s="1"/>
  <c r="I156"/>
  <c r="I158" s="1"/>
  <c r="I279"/>
  <c r="I281" s="1"/>
  <c r="I159"/>
  <c r="I161" s="1"/>
  <c r="I216"/>
  <c r="I218" s="1"/>
  <c r="I363"/>
  <c r="I365" s="1"/>
  <c r="I123"/>
  <c r="I125" s="1"/>
  <c r="I219"/>
  <c r="I221" s="1"/>
  <c r="I180"/>
  <c r="I182" s="1"/>
  <c r="I243"/>
  <c r="I245" s="1"/>
  <c r="I264"/>
  <c r="I266" s="1"/>
  <c r="I174"/>
  <c r="I176" s="1"/>
  <c r="J174" s="1"/>
  <c r="J176" s="1"/>
  <c r="I207"/>
  <c r="I209" s="1"/>
  <c r="I57"/>
  <c r="I59" s="1"/>
  <c r="I210"/>
  <c r="I212" s="1"/>
  <c r="I204"/>
  <c r="I206" s="1"/>
  <c r="I63"/>
  <c r="I65" s="1"/>
  <c r="I198"/>
  <c r="I200" s="1"/>
  <c r="H375"/>
  <c r="H377" s="1"/>
  <c r="H390"/>
  <c r="H392" s="1"/>
  <c r="H126"/>
  <c r="H128" s="1"/>
  <c r="H378"/>
  <c r="H380" s="1"/>
  <c r="H240"/>
  <c r="H242" s="1"/>
  <c r="H183"/>
  <c r="H185" s="1"/>
  <c r="E453"/>
  <c r="E455" s="1"/>
  <c r="F453" s="1"/>
  <c r="F455" s="1"/>
  <c r="R444"/>
  <c r="R446" s="1"/>
  <c r="K321"/>
  <c r="K323" s="1"/>
  <c r="J168"/>
  <c r="J170" s="1"/>
  <c r="J405"/>
  <c r="J407" s="1"/>
  <c r="J342"/>
  <c r="J344" s="1"/>
  <c r="J345"/>
  <c r="J347" s="1"/>
  <c r="K345" s="1"/>
  <c r="K347" s="1"/>
  <c r="L345" s="1"/>
  <c r="L347" s="1"/>
  <c r="M345" s="1"/>
  <c r="M347" s="1"/>
  <c r="N345" s="1"/>
  <c r="N347" s="1"/>
  <c r="O345" s="1"/>
  <c r="O347" s="1"/>
  <c r="P345" s="1"/>
  <c r="P347" s="1"/>
  <c r="Q345" s="1"/>
  <c r="Q347" s="1"/>
  <c r="R345" s="1"/>
  <c r="R347" s="1"/>
  <c r="S345" s="1"/>
  <c r="S347" s="1"/>
  <c r="T345" s="1"/>
  <c r="T347" s="1"/>
  <c r="U345" s="1"/>
  <c r="U347" s="1"/>
  <c r="J324"/>
  <c r="J326" s="1"/>
  <c r="G447"/>
  <c r="G449" s="1"/>
  <c r="J384"/>
  <c r="J386" s="1"/>
  <c r="J414"/>
  <c r="J416" s="1"/>
  <c r="J201"/>
  <c r="J203" s="1"/>
  <c r="J189"/>
  <c r="J191" s="1"/>
  <c r="J165"/>
  <c r="J167" s="1"/>
  <c r="J90"/>
  <c r="J92" s="1"/>
  <c r="J270"/>
  <c r="J272" s="1"/>
  <c r="J246"/>
  <c r="J248" s="1"/>
  <c r="J186"/>
  <c r="J188" s="1"/>
  <c r="K315"/>
  <c r="K317" s="1"/>
  <c r="L315" s="1"/>
  <c r="L317" s="1"/>
  <c r="M315" s="1"/>
  <c r="M317" s="1"/>
  <c r="N315" s="1"/>
  <c r="N317" s="1"/>
  <c r="O315" s="1"/>
  <c r="O317" s="1"/>
  <c r="P315" s="1"/>
  <c r="P317" s="1"/>
  <c r="Q315" s="1"/>
  <c r="Q317" s="1"/>
  <c r="R315" s="1"/>
  <c r="R317" s="1"/>
  <c r="S315" s="1"/>
  <c r="S317" s="1"/>
  <c r="T315" s="1"/>
  <c r="T317" s="1"/>
  <c r="U315" s="1"/>
  <c r="U317" s="1"/>
  <c r="K267"/>
  <c r="K269" s="1"/>
  <c r="L267" s="1"/>
  <c r="L269" s="1"/>
  <c r="M267" s="1"/>
  <c r="M269" s="1"/>
  <c r="N267" s="1"/>
  <c r="N269" s="1"/>
  <c r="O267" s="1"/>
  <c r="O269" s="1"/>
  <c r="P267" s="1"/>
  <c r="P269" s="1"/>
  <c r="Q267" s="1"/>
  <c r="Q269" s="1"/>
  <c r="R267" s="1"/>
  <c r="R269" s="1"/>
  <c r="S267" s="1"/>
  <c r="S269" s="1"/>
  <c r="T267" s="1"/>
  <c r="T269" s="1"/>
  <c r="U267" s="1"/>
  <c r="U269" s="1"/>
  <c r="K408"/>
  <c r="K410" s="1"/>
  <c r="L408" s="1"/>
  <c r="L410" s="1"/>
  <c r="M408" s="1"/>
  <c r="M410" s="1"/>
  <c r="N408" s="1"/>
  <c r="N410" s="1"/>
  <c r="K60"/>
  <c r="K62" s="1"/>
  <c r="L60" s="1"/>
  <c r="L62" s="1"/>
  <c r="M60" s="1"/>
  <c r="M62" s="1"/>
  <c r="N60" s="1"/>
  <c r="N62" s="1"/>
  <c r="O60" s="1"/>
  <c r="O62" s="1"/>
  <c r="P60" s="1"/>
  <c r="P62" s="1"/>
  <c r="E457"/>
  <c r="G457"/>
  <c r="I457"/>
  <c r="K457"/>
  <c r="M457"/>
  <c r="O457"/>
  <c r="Q457"/>
  <c r="S457"/>
  <c r="U457"/>
  <c r="D457"/>
  <c r="D458" s="1"/>
  <c r="F457"/>
  <c r="H457"/>
  <c r="J457"/>
  <c r="L457"/>
  <c r="N457"/>
  <c r="P457"/>
  <c r="R457"/>
  <c r="T457"/>
  <c r="W454"/>
  <c r="A456"/>
  <c r="A457"/>
  <c r="AA461"/>
  <c r="B461" s="1"/>
  <c r="A461" s="1"/>
  <c r="Z464"/>
  <c r="Z462"/>
  <c r="AA459"/>
  <c r="B459" s="1"/>
  <c r="D459" s="1"/>
  <c r="Z463"/>
  <c r="AA460"/>
  <c r="B460" s="1"/>
  <c r="Q87" l="1"/>
  <c r="Q89" s="1"/>
  <c r="N399"/>
  <c r="N401" s="1"/>
  <c r="O399" s="1"/>
  <c r="O401" s="1"/>
  <c r="M336"/>
  <c r="M338" s="1"/>
  <c r="N336" s="1"/>
  <c r="N338" s="1"/>
  <c r="M312"/>
  <c r="M314" s="1"/>
  <c r="K84"/>
  <c r="K86" s="1"/>
  <c r="L84" s="1"/>
  <c r="L86" s="1"/>
  <c r="K384"/>
  <c r="K386" s="1"/>
  <c r="L384" s="1"/>
  <c r="L386" s="1"/>
  <c r="K93"/>
  <c r="K95" s="1"/>
  <c r="K372"/>
  <c r="K374" s="1"/>
  <c r="K429"/>
  <c r="K431" s="1"/>
  <c r="K246"/>
  <c r="K248" s="1"/>
  <c r="L246" s="1"/>
  <c r="L248" s="1"/>
  <c r="K306"/>
  <c r="K308" s="1"/>
  <c r="L306" s="1"/>
  <c r="L308" s="1"/>
  <c r="K396"/>
  <c r="K398" s="1"/>
  <c r="K369"/>
  <c r="K371" s="1"/>
  <c r="K339"/>
  <c r="K341" s="1"/>
  <c r="J426"/>
  <c r="J428" s="1"/>
  <c r="J78"/>
  <c r="J80" s="1"/>
  <c r="J285"/>
  <c r="J287" s="1"/>
  <c r="J291"/>
  <c r="J293" s="1"/>
  <c r="K291" s="1"/>
  <c r="K293" s="1"/>
  <c r="J255"/>
  <c r="J257" s="1"/>
  <c r="J225"/>
  <c r="J227" s="1"/>
  <c r="K225" s="1"/>
  <c r="K227" s="1"/>
  <c r="J222"/>
  <c r="J224" s="1"/>
  <c r="J411"/>
  <c r="J413" s="1"/>
  <c r="K411" s="1"/>
  <c r="K413" s="1"/>
  <c r="J99"/>
  <c r="J101" s="1"/>
  <c r="G453"/>
  <c r="G455" s="1"/>
  <c r="H453" s="1"/>
  <c r="H455" s="1"/>
  <c r="N69"/>
  <c r="N71" s="1"/>
  <c r="N75"/>
  <c r="N77" s="1"/>
  <c r="N330"/>
  <c r="N332" s="1"/>
  <c r="N333"/>
  <c r="N335" s="1"/>
  <c r="J273"/>
  <c r="J275" s="1"/>
  <c r="J249"/>
  <c r="J251" s="1"/>
  <c r="J297"/>
  <c r="J299" s="1"/>
  <c r="J105"/>
  <c r="J107" s="1"/>
  <c r="J117"/>
  <c r="J119" s="1"/>
  <c r="J102"/>
  <c r="J104" s="1"/>
  <c r="J288"/>
  <c r="J290" s="1"/>
  <c r="J213"/>
  <c r="J215" s="1"/>
  <c r="J348"/>
  <c r="J350" s="1"/>
  <c r="K348" s="1"/>
  <c r="K350" s="1"/>
  <c r="L348" s="1"/>
  <c r="L350" s="1"/>
  <c r="J366"/>
  <c r="J368" s="1"/>
  <c r="K366" s="1"/>
  <c r="K368" s="1"/>
  <c r="J198"/>
  <c r="J200" s="1"/>
  <c r="J204"/>
  <c r="J206" s="1"/>
  <c r="J57"/>
  <c r="J59" s="1"/>
  <c r="J243"/>
  <c r="J245" s="1"/>
  <c r="J219"/>
  <c r="J221" s="1"/>
  <c r="J363"/>
  <c r="J365" s="1"/>
  <c r="K363" s="1"/>
  <c r="K365" s="1"/>
  <c r="J159"/>
  <c r="J161" s="1"/>
  <c r="J156"/>
  <c r="J158" s="1"/>
  <c r="J195"/>
  <c r="J197" s="1"/>
  <c r="J231"/>
  <c r="J233" s="1"/>
  <c r="J192"/>
  <c r="J194" s="1"/>
  <c r="J303"/>
  <c r="J305" s="1"/>
  <c r="J282"/>
  <c r="J284" s="1"/>
  <c r="J138"/>
  <c r="J140" s="1"/>
  <c r="J234"/>
  <c r="J236" s="1"/>
  <c r="J300"/>
  <c r="J302" s="1"/>
  <c r="J309"/>
  <c r="J311" s="1"/>
  <c r="J162"/>
  <c r="J164" s="1"/>
  <c r="J423"/>
  <c r="J425" s="1"/>
  <c r="J153"/>
  <c r="J155" s="1"/>
  <c r="J132"/>
  <c r="J134" s="1"/>
  <c r="J81"/>
  <c r="J83" s="1"/>
  <c r="J387"/>
  <c r="J389" s="1"/>
  <c r="J129"/>
  <c r="J131" s="1"/>
  <c r="J258"/>
  <c r="J260" s="1"/>
  <c r="J144"/>
  <c r="J146" s="1"/>
  <c r="J237"/>
  <c r="J239" s="1"/>
  <c r="J294"/>
  <c r="J296" s="1"/>
  <c r="J276"/>
  <c r="J278" s="1"/>
  <c r="J63"/>
  <c r="J65" s="1"/>
  <c r="J210"/>
  <c r="J212" s="1"/>
  <c r="J207"/>
  <c r="J209" s="1"/>
  <c r="J264"/>
  <c r="J266" s="1"/>
  <c r="J180"/>
  <c r="J182" s="1"/>
  <c r="J123"/>
  <c r="J125" s="1"/>
  <c r="J216"/>
  <c r="J218" s="1"/>
  <c r="J279"/>
  <c r="J281" s="1"/>
  <c r="J228"/>
  <c r="J230" s="1"/>
  <c r="J141"/>
  <c r="J143" s="1"/>
  <c r="J111"/>
  <c r="J113" s="1"/>
  <c r="J318"/>
  <c r="J320" s="1"/>
  <c r="J72"/>
  <c r="J74" s="1"/>
  <c r="K72" s="1"/>
  <c r="K74" s="1"/>
  <c r="J147"/>
  <c r="J149" s="1"/>
  <c r="J135"/>
  <c r="J137" s="1"/>
  <c r="J402"/>
  <c r="J404" s="1"/>
  <c r="J108"/>
  <c r="J110" s="1"/>
  <c r="J114"/>
  <c r="J116" s="1"/>
  <c r="J441"/>
  <c r="J443" s="1"/>
  <c r="J252"/>
  <c r="J254" s="1"/>
  <c r="J96"/>
  <c r="J98" s="1"/>
  <c r="J177"/>
  <c r="J179" s="1"/>
  <c r="J120"/>
  <c r="J122" s="1"/>
  <c r="J150"/>
  <c r="J152" s="1"/>
  <c r="I240"/>
  <c r="I242" s="1"/>
  <c r="I126"/>
  <c r="I128" s="1"/>
  <c r="I375"/>
  <c r="I377" s="1"/>
  <c r="I183"/>
  <c r="I185" s="1"/>
  <c r="I378"/>
  <c r="I380" s="1"/>
  <c r="I390"/>
  <c r="I392" s="1"/>
  <c r="E456"/>
  <c r="E458" s="1"/>
  <c r="S444"/>
  <c r="S446" s="1"/>
  <c r="L321"/>
  <c r="L323" s="1"/>
  <c r="K270"/>
  <c r="K272" s="1"/>
  <c r="L270" s="1"/>
  <c r="L272" s="1"/>
  <c r="K90"/>
  <c r="K92" s="1"/>
  <c r="K165"/>
  <c r="K167" s="1"/>
  <c r="K201"/>
  <c r="K203" s="1"/>
  <c r="K426"/>
  <c r="K428" s="1"/>
  <c r="K174"/>
  <c r="K176" s="1"/>
  <c r="K66"/>
  <c r="K68" s="1"/>
  <c r="K324"/>
  <c r="K326" s="1"/>
  <c r="L324" s="1"/>
  <c r="L326" s="1"/>
  <c r="K405"/>
  <c r="K407" s="1"/>
  <c r="K168"/>
  <c r="K170" s="1"/>
  <c r="K186"/>
  <c r="K188" s="1"/>
  <c r="K171"/>
  <c r="K173" s="1"/>
  <c r="K189"/>
  <c r="K191" s="1"/>
  <c r="K414"/>
  <c r="K416" s="1"/>
  <c r="K342"/>
  <c r="K344" s="1"/>
  <c r="H447"/>
  <c r="H449" s="1"/>
  <c r="I447" s="1"/>
  <c r="I449" s="1"/>
  <c r="Q60"/>
  <c r="Q62" s="1"/>
  <c r="R60" s="1"/>
  <c r="R62" s="1"/>
  <c r="S60" s="1"/>
  <c r="S62" s="1"/>
  <c r="T60" s="1"/>
  <c r="T62" s="1"/>
  <c r="U60" s="1"/>
  <c r="U62" s="1"/>
  <c r="O408"/>
  <c r="O410" s="1"/>
  <c r="D460"/>
  <c r="D461" s="1"/>
  <c r="E459" s="1"/>
  <c r="F460"/>
  <c r="H460"/>
  <c r="J460"/>
  <c r="L460"/>
  <c r="N460"/>
  <c r="P460"/>
  <c r="R460"/>
  <c r="T460"/>
  <c r="E460"/>
  <c r="G460"/>
  <c r="I460"/>
  <c r="K460"/>
  <c r="M460"/>
  <c r="O460"/>
  <c r="Q460"/>
  <c r="S460"/>
  <c r="U460"/>
  <c r="W457"/>
  <c r="A459"/>
  <c r="A460"/>
  <c r="AA464"/>
  <c r="B464" s="1"/>
  <c r="A464" s="1"/>
  <c r="Z467"/>
  <c r="Z465"/>
  <c r="AA462"/>
  <c r="B462" s="1"/>
  <c r="D462" s="1"/>
  <c r="Z466"/>
  <c r="AA463"/>
  <c r="B463" s="1"/>
  <c r="R87" l="1"/>
  <c r="R89" s="1"/>
  <c r="P399"/>
  <c r="P401" s="1"/>
  <c r="N312"/>
  <c r="N314" s="1"/>
  <c r="O312" s="1"/>
  <c r="O314" s="1"/>
  <c r="P312" s="1"/>
  <c r="P314" s="1"/>
  <c r="L369"/>
  <c r="L371" s="1"/>
  <c r="L339"/>
  <c r="L341" s="1"/>
  <c r="L396"/>
  <c r="L398" s="1"/>
  <c r="L372"/>
  <c r="L374" s="1"/>
  <c r="L429"/>
  <c r="L431" s="1"/>
  <c r="L93"/>
  <c r="L95" s="1"/>
  <c r="K210"/>
  <c r="K212" s="1"/>
  <c r="L210" s="1"/>
  <c r="L212" s="1"/>
  <c r="K237"/>
  <c r="K239" s="1"/>
  <c r="L237" s="1"/>
  <c r="L239" s="1"/>
  <c r="K234"/>
  <c r="K236" s="1"/>
  <c r="K120"/>
  <c r="K122" s="1"/>
  <c r="L120" s="1"/>
  <c r="L122" s="1"/>
  <c r="K96"/>
  <c r="K98" s="1"/>
  <c r="L96" s="1"/>
  <c r="L98" s="1"/>
  <c r="K441"/>
  <c r="K443" s="1"/>
  <c r="L441" s="1"/>
  <c r="L443" s="1"/>
  <c r="K108"/>
  <c r="K110" s="1"/>
  <c r="L108" s="1"/>
  <c r="L110" s="1"/>
  <c r="K135"/>
  <c r="K137" s="1"/>
  <c r="L135" s="1"/>
  <c r="L137" s="1"/>
  <c r="K111"/>
  <c r="K113" s="1"/>
  <c r="L111" s="1"/>
  <c r="L113" s="1"/>
  <c r="K228"/>
  <c r="K230" s="1"/>
  <c r="L228" s="1"/>
  <c r="L230" s="1"/>
  <c r="K216"/>
  <c r="K218" s="1"/>
  <c r="K180"/>
  <c r="K182" s="1"/>
  <c r="L180" s="1"/>
  <c r="L182" s="1"/>
  <c r="K207"/>
  <c r="K209" s="1"/>
  <c r="L207" s="1"/>
  <c r="L209" s="1"/>
  <c r="K63"/>
  <c r="K65" s="1"/>
  <c r="L63" s="1"/>
  <c r="L65" s="1"/>
  <c r="K294"/>
  <c r="K296" s="1"/>
  <c r="L294" s="1"/>
  <c r="L296" s="1"/>
  <c r="K144"/>
  <c r="K146" s="1"/>
  <c r="L144" s="1"/>
  <c r="L146" s="1"/>
  <c r="K129"/>
  <c r="K131" s="1"/>
  <c r="L129" s="1"/>
  <c r="L131" s="1"/>
  <c r="K81"/>
  <c r="K83" s="1"/>
  <c r="K153"/>
  <c r="K155" s="1"/>
  <c r="L153" s="1"/>
  <c r="L155" s="1"/>
  <c r="K162"/>
  <c r="K164" s="1"/>
  <c r="L162" s="1"/>
  <c r="L164" s="1"/>
  <c r="K300"/>
  <c r="K302" s="1"/>
  <c r="L300" s="1"/>
  <c r="L302" s="1"/>
  <c r="K138"/>
  <c r="K140" s="1"/>
  <c r="L138" s="1"/>
  <c r="L140" s="1"/>
  <c r="K303"/>
  <c r="K305" s="1"/>
  <c r="K231"/>
  <c r="K233" s="1"/>
  <c r="L231" s="1"/>
  <c r="L233" s="1"/>
  <c r="K156"/>
  <c r="K158" s="1"/>
  <c r="K243"/>
  <c r="K245" s="1"/>
  <c r="L243" s="1"/>
  <c r="L245" s="1"/>
  <c r="K204"/>
  <c r="K206" s="1"/>
  <c r="L204" s="1"/>
  <c r="L206" s="1"/>
  <c r="K213"/>
  <c r="K215" s="1"/>
  <c r="L213" s="1"/>
  <c r="L215" s="1"/>
  <c r="K102"/>
  <c r="K104" s="1"/>
  <c r="K105"/>
  <c r="K107" s="1"/>
  <c r="L105" s="1"/>
  <c r="L107" s="1"/>
  <c r="K249"/>
  <c r="K251" s="1"/>
  <c r="K78"/>
  <c r="K80" s="1"/>
  <c r="K150"/>
  <c r="K152" s="1"/>
  <c r="L150" s="1"/>
  <c r="L152" s="1"/>
  <c r="K177"/>
  <c r="K179" s="1"/>
  <c r="K252"/>
  <c r="K254" s="1"/>
  <c r="L252" s="1"/>
  <c r="L254" s="1"/>
  <c r="K114"/>
  <c r="K116" s="1"/>
  <c r="L114" s="1"/>
  <c r="L116" s="1"/>
  <c r="K402"/>
  <c r="K404" s="1"/>
  <c r="L402" s="1"/>
  <c r="L404" s="1"/>
  <c r="K147"/>
  <c r="K149" s="1"/>
  <c r="L147" s="1"/>
  <c r="L149" s="1"/>
  <c r="K318"/>
  <c r="K320" s="1"/>
  <c r="L318" s="1"/>
  <c r="L320" s="1"/>
  <c r="K141"/>
  <c r="K143" s="1"/>
  <c r="L141" s="1"/>
  <c r="L143" s="1"/>
  <c r="K279"/>
  <c r="K281" s="1"/>
  <c r="L279" s="1"/>
  <c r="L281" s="1"/>
  <c r="K123"/>
  <c r="K125" s="1"/>
  <c r="L123" s="1"/>
  <c r="L125" s="1"/>
  <c r="K264"/>
  <c r="K266" s="1"/>
  <c r="L264" s="1"/>
  <c r="L266" s="1"/>
  <c r="K276"/>
  <c r="K278" s="1"/>
  <c r="L276" s="1"/>
  <c r="L278" s="1"/>
  <c r="K258"/>
  <c r="K260" s="1"/>
  <c r="L258" s="1"/>
  <c r="L260" s="1"/>
  <c r="K387"/>
  <c r="K389" s="1"/>
  <c r="K132"/>
  <c r="K134" s="1"/>
  <c r="L132" s="1"/>
  <c r="L134" s="1"/>
  <c r="K423"/>
  <c r="K425" s="1"/>
  <c r="L423" s="1"/>
  <c r="L425" s="1"/>
  <c r="K309"/>
  <c r="K311" s="1"/>
  <c r="L309" s="1"/>
  <c r="L311" s="1"/>
  <c r="K282"/>
  <c r="K284" s="1"/>
  <c r="K192"/>
  <c r="K194" s="1"/>
  <c r="L192" s="1"/>
  <c r="L194" s="1"/>
  <c r="K195"/>
  <c r="K197" s="1"/>
  <c r="L195" s="1"/>
  <c r="L197" s="1"/>
  <c r="K159"/>
  <c r="K161" s="1"/>
  <c r="L159" s="1"/>
  <c r="L161" s="1"/>
  <c r="K219"/>
  <c r="K221" s="1"/>
  <c r="L219" s="1"/>
  <c r="L221" s="1"/>
  <c r="K57"/>
  <c r="K59" s="1"/>
  <c r="L57" s="1"/>
  <c r="L59" s="1"/>
  <c r="K198"/>
  <c r="K200" s="1"/>
  <c r="K288"/>
  <c r="K290" s="1"/>
  <c r="L288" s="1"/>
  <c r="L290" s="1"/>
  <c r="K117"/>
  <c r="K119" s="1"/>
  <c r="L117" s="1"/>
  <c r="L119" s="1"/>
  <c r="K297"/>
  <c r="K299" s="1"/>
  <c r="L297" s="1"/>
  <c r="L299" s="1"/>
  <c r="K273"/>
  <c r="K275" s="1"/>
  <c r="L273" s="1"/>
  <c r="L275" s="1"/>
  <c r="K99"/>
  <c r="K101" s="1"/>
  <c r="L99" s="1"/>
  <c r="L101" s="1"/>
  <c r="K222"/>
  <c r="K224" s="1"/>
  <c r="L222" s="1"/>
  <c r="L224" s="1"/>
  <c r="K255"/>
  <c r="K257" s="1"/>
  <c r="L255" s="1"/>
  <c r="L257" s="1"/>
  <c r="K285"/>
  <c r="K287" s="1"/>
  <c r="L285" s="1"/>
  <c r="L287" s="1"/>
  <c r="I453"/>
  <c r="I455" s="1"/>
  <c r="O333"/>
  <c r="O335" s="1"/>
  <c r="P333" s="1"/>
  <c r="P335" s="1"/>
  <c r="O330"/>
  <c r="O332" s="1"/>
  <c r="P330" s="1"/>
  <c r="P332" s="1"/>
  <c r="O69"/>
  <c r="O71" s="1"/>
  <c r="P69" s="1"/>
  <c r="P71" s="1"/>
  <c r="O336"/>
  <c r="O338" s="1"/>
  <c r="O75"/>
  <c r="O77" s="1"/>
  <c r="P75" s="1"/>
  <c r="P77" s="1"/>
  <c r="M84"/>
  <c r="M86" s="1"/>
  <c r="L177"/>
  <c r="L179" s="1"/>
  <c r="L72"/>
  <c r="L74" s="1"/>
  <c r="L363"/>
  <c r="L365" s="1"/>
  <c r="J378"/>
  <c r="J380" s="1"/>
  <c r="K378" s="1"/>
  <c r="K380" s="1"/>
  <c r="J390"/>
  <c r="J392" s="1"/>
  <c r="J183"/>
  <c r="J185" s="1"/>
  <c r="J126"/>
  <c r="J128" s="1"/>
  <c r="J375"/>
  <c r="J377" s="1"/>
  <c r="J240"/>
  <c r="J242" s="1"/>
  <c r="T444"/>
  <c r="T446" s="1"/>
  <c r="M321"/>
  <c r="M323" s="1"/>
  <c r="N321" s="1"/>
  <c r="N323" s="1"/>
  <c r="M384"/>
  <c r="M386" s="1"/>
  <c r="L426"/>
  <c r="L428" s="1"/>
  <c r="L225"/>
  <c r="L227" s="1"/>
  <c r="L342"/>
  <c r="L344" s="1"/>
  <c r="L414"/>
  <c r="L416" s="1"/>
  <c r="L366"/>
  <c r="L368" s="1"/>
  <c r="M366" s="1"/>
  <c r="M368" s="1"/>
  <c r="N366" s="1"/>
  <c r="N368" s="1"/>
  <c r="L291"/>
  <c r="L293" s="1"/>
  <c r="L189"/>
  <c r="L191" s="1"/>
  <c r="M189" s="1"/>
  <c r="M191" s="1"/>
  <c r="N189" s="1"/>
  <c r="N191" s="1"/>
  <c r="L411"/>
  <c r="L413" s="1"/>
  <c r="L168"/>
  <c r="L170" s="1"/>
  <c r="L66"/>
  <c r="L68" s="1"/>
  <c r="L201"/>
  <c r="L203" s="1"/>
  <c r="L234"/>
  <c r="L236" s="1"/>
  <c r="L90"/>
  <c r="L92" s="1"/>
  <c r="L303"/>
  <c r="L305" s="1"/>
  <c r="L171"/>
  <c r="L173" s="1"/>
  <c r="L186"/>
  <c r="L188" s="1"/>
  <c r="L282"/>
  <c r="L284" s="1"/>
  <c r="L405"/>
  <c r="L407" s="1"/>
  <c r="M405" s="1"/>
  <c r="M407" s="1"/>
  <c r="N405" s="1"/>
  <c r="N407" s="1"/>
  <c r="L174"/>
  <c r="L176" s="1"/>
  <c r="L165"/>
  <c r="L167" s="1"/>
  <c r="J447"/>
  <c r="J449" s="1"/>
  <c r="P408"/>
  <c r="P410" s="1"/>
  <c r="Q408" s="1"/>
  <c r="Q410" s="1"/>
  <c r="R408" s="1"/>
  <c r="R410" s="1"/>
  <c r="S408" s="1"/>
  <c r="S410" s="1"/>
  <c r="T408" s="1"/>
  <c r="T410" s="1"/>
  <c r="U408" s="1"/>
  <c r="U410" s="1"/>
  <c r="M324"/>
  <c r="M326" s="1"/>
  <c r="M306"/>
  <c r="M308" s="1"/>
  <c r="M270"/>
  <c r="M272" s="1"/>
  <c r="N270" s="1"/>
  <c r="N272" s="1"/>
  <c r="M348"/>
  <c r="M350" s="1"/>
  <c r="N348" s="1"/>
  <c r="N350" s="1"/>
  <c r="M246"/>
  <c r="M248" s="1"/>
  <c r="F456"/>
  <c r="F458" s="1"/>
  <c r="E461"/>
  <c r="F459" s="1"/>
  <c r="F461" s="1"/>
  <c r="G459" s="1"/>
  <c r="G461" s="1"/>
  <c r="H459" s="1"/>
  <c r="H461" s="1"/>
  <c r="I459" s="1"/>
  <c r="I461" s="1"/>
  <c r="E463"/>
  <c r="G463"/>
  <c r="I463"/>
  <c r="K463"/>
  <c r="M463"/>
  <c r="O463"/>
  <c r="Q463"/>
  <c r="S463"/>
  <c r="U463"/>
  <c r="D463"/>
  <c r="D464" s="1"/>
  <c r="F463"/>
  <c r="H463"/>
  <c r="J463"/>
  <c r="L463"/>
  <c r="N463"/>
  <c r="P463"/>
  <c r="R463"/>
  <c r="T463"/>
  <c r="W460"/>
  <c r="A462"/>
  <c r="A463"/>
  <c r="AA467"/>
  <c r="B467" s="1"/>
  <c r="A467" s="1"/>
  <c r="Z470"/>
  <c r="Z469"/>
  <c r="AA466"/>
  <c r="B466" s="1"/>
  <c r="Z468"/>
  <c r="AA465"/>
  <c r="B465" s="1"/>
  <c r="D465" s="1"/>
  <c r="S87" l="1"/>
  <c r="S89" s="1"/>
  <c r="Q312"/>
  <c r="Q314" s="1"/>
  <c r="Q399"/>
  <c r="Q401" s="1"/>
  <c r="P336"/>
  <c r="P338" s="1"/>
  <c r="Q336" s="1"/>
  <c r="Q338" s="1"/>
  <c r="N324"/>
  <c r="N326" s="1"/>
  <c r="O324" s="1"/>
  <c r="O326" s="1"/>
  <c r="N306"/>
  <c r="N308" s="1"/>
  <c r="O306" s="1"/>
  <c r="O308" s="1"/>
  <c r="M369"/>
  <c r="M371" s="1"/>
  <c r="N369" s="1"/>
  <c r="N371" s="1"/>
  <c r="M135"/>
  <c r="M137" s="1"/>
  <c r="N135" s="1"/>
  <c r="N137" s="1"/>
  <c r="M231"/>
  <c r="M233" s="1"/>
  <c r="N231" s="1"/>
  <c r="N233" s="1"/>
  <c r="M93"/>
  <c r="M95" s="1"/>
  <c r="M396"/>
  <c r="M398" s="1"/>
  <c r="M138"/>
  <c r="M140" s="1"/>
  <c r="N138" s="1"/>
  <c r="N140" s="1"/>
  <c r="O138" s="1"/>
  <c r="O140" s="1"/>
  <c r="M192"/>
  <c r="M194" s="1"/>
  <c r="N192" s="1"/>
  <c r="N194" s="1"/>
  <c r="O192" s="1"/>
  <c r="O194" s="1"/>
  <c r="M123"/>
  <c r="M125" s="1"/>
  <c r="N123" s="1"/>
  <c r="N125" s="1"/>
  <c r="O123" s="1"/>
  <c r="O125" s="1"/>
  <c r="M63"/>
  <c r="M65" s="1"/>
  <c r="N63" s="1"/>
  <c r="N65" s="1"/>
  <c r="O63" s="1"/>
  <c r="O65" s="1"/>
  <c r="M177"/>
  <c r="M179" s="1"/>
  <c r="N177" s="1"/>
  <c r="N179" s="1"/>
  <c r="O177" s="1"/>
  <c r="O179" s="1"/>
  <c r="M429"/>
  <c r="M431" s="1"/>
  <c r="M372"/>
  <c r="M374" s="1"/>
  <c r="M339"/>
  <c r="M341" s="1"/>
  <c r="L81"/>
  <c r="L83" s="1"/>
  <c r="L198"/>
  <c r="L200" s="1"/>
  <c r="L387"/>
  <c r="L389" s="1"/>
  <c r="L78"/>
  <c r="L80" s="1"/>
  <c r="L249"/>
  <c r="L251" s="1"/>
  <c r="L102"/>
  <c r="L104" s="1"/>
  <c r="L156"/>
  <c r="L158" s="1"/>
  <c r="L216"/>
  <c r="L218" s="1"/>
  <c r="K240"/>
  <c r="K242" s="1"/>
  <c r="K126"/>
  <c r="K128" s="1"/>
  <c r="L126" s="1"/>
  <c r="L128" s="1"/>
  <c r="K390"/>
  <c r="K392" s="1"/>
  <c r="K375"/>
  <c r="K377" s="1"/>
  <c r="L375" s="1"/>
  <c r="L377" s="1"/>
  <c r="K183"/>
  <c r="K185" s="1"/>
  <c r="J453"/>
  <c r="J455" s="1"/>
  <c r="K453" s="1"/>
  <c r="K455" s="1"/>
  <c r="Q69"/>
  <c r="Q71" s="1"/>
  <c r="R69" s="1"/>
  <c r="R71" s="1"/>
  <c r="S69" s="1"/>
  <c r="S71" s="1"/>
  <c r="T69" s="1"/>
  <c r="T71" s="1"/>
  <c r="U69" s="1"/>
  <c r="U71" s="1"/>
  <c r="Q333"/>
  <c r="Q335" s="1"/>
  <c r="R333" s="1"/>
  <c r="R335" s="1"/>
  <c r="S333" s="1"/>
  <c r="S335" s="1"/>
  <c r="T333" s="1"/>
  <c r="T335" s="1"/>
  <c r="U333" s="1"/>
  <c r="U335" s="1"/>
  <c r="Q75"/>
  <c r="Q77" s="1"/>
  <c r="R75" s="1"/>
  <c r="R77" s="1"/>
  <c r="S75" s="1"/>
  <c r="S77" s="1"/>
  <c r="T75" s="1"/>
  <c r="T77" s="1"/>
  <c r="U75" s="1"/>
  <c r="U77" s="1"/>
  <c r="Q330"/>
  <c r="Q332" s="1"/>
  <c r="R330" s="1"/>
  <c r="R332" s="1"/>
  <c r="S330" s="1"/>
  <c r="S332" s="1"/>
  <c r="T330" s="1"/>
  <c r="T332" s="1"/>
  <c r="U330" s="1"/>
  <c r="U332" s="1"/>
  <c r="N384"/>
  <c r="N386" s="1"/>
  <c r="O384" s="1"/>
  <c r="O386" s="1"/>
  <c r="N246"/>
  <c r="N248" s="1"/>
  <c r="O246" s="1"/>
  <c r="O248" s="1"/>
  <c r="N84"/>
  <c r="N86" s="1"/>
  <c r="M210"/>
  <c r="M212" s="1"/>
  <c r="M363"/>
  <c r="M365" s="1"/>
  <c r="M180"/>
  <c r="M182" s="1"/>
  <c r="M276"/>
  <c r="M278" s="1"/>
  <c r="M243"/>
  <c r="M245" s="1"/>
  <c r="M213"/>
  <c r="M215" s="1"/>
  <c r="M195"/>
  <c r="M197" s="1"/>
  <c r="M402"/>
  <c r="M404" s="1"/>
  <c r="M117"/>
  <c r="M119" s="1"/>
  <c r="M291"/>
  <c r="M293" s="1"/>
  <c r="M225"/>
  <c r="M227" s="1"/>
  <c r="M426"/>
  <c r="M428" s="1"/>
  <c r="M279"/>
  <c r="M281" s="1"/>
  <c r="M264"/>
  <c r="M266" s="1"/>
  <c r="M162"/>
  <c r="M164" s="1"/>
  <c r="M255"/>
  <c r="M257" s="1"/>
  <c r="M174"/>
  <c r="M176" s="1"/>
  <c r="M171"/>
  <c r="M173" s="1"/>
  <c r="M57"/>
  <c r="M59" s="1"/>
  <c r="M423"/>
  <c r="M425" s="1"/>
  <c r="M144"/>
  <c r="M146" s="1"/>
  <c r="M294"/>
  <c r="M296" s="1"/>
  <c r="M207"/>
  <c r="M209" s="1"/>
  <c r="M300"/>
  <c r="M302" s="1"/>
  <c r="M318"/>
  <c r="M320" s="1"/>
  <c r="M252"/>
  <c r="M254" s="1"/>
  <c r="M96"/>
  <c r="M98" s="1"/>
  <c r="M237"/>
  <c r="M239" s="1"/>
  <c r="M258"/>
  <c r="M260" s="1"/>
  <c r="M441"/>
  <c r="M443" s="1"/>
  <c r="M228"/>
  <c r="M230" s="1"/>
  <c r="M72"/>
  <c r="M74" s="1"/>
  <c r="L378"/>
  <c r="L380" s="1"/>
  <c r="E462"/>
  <c r="E464" s="1"/>
  <c r="U444"/>
  <c r="U446" s="1"/>
  <c r="O405"/>
  <c r="O407" s="1"/>
  <c r="P405" s="1"/>
  <c r="P407" s="1"/>
  <c r="Q405" s="1"/>
  <c r="Q407" s="1"/>
  <c r="R405" s="1"/>
  <c r="R407" s="1"/>
  <c r="S405" s="1"/>
  <c r="S407" s="1"/>
  <c r="T405" s="1"/>
  <c r="T407" s="1"/>
  <c r="U405" s="1"/>
  <c r="U407" s="1"/>
  <c r="O321"/>
  <c r="O323" s="1"/>
  <c r="P321" s="1"/>
  <c r="P323" s="1"/>
  <c r="M105"/>
  <c r="M107" s="1"/>
  <c r="M159"/>
  <c r="M161" s="1"/>
  <c r="M219"/>
  <c r="M221" s="1"/>
  <c r="M222"/>
  <c r="M224" s="1"/>
  <c r="M120"/>
  <c r="M122" s="1"/>
  <c r="M297"/>
  <c r="M299" s="1"/>
  <c r="M204"/>
  <c r="M206" s="1"/>
  <c r="M153"/>
  <c r="M155" s="1"/>
  <c r="M342"/>
  <c r="M344" s="1"/>
  <c r="N342" s="1"/>
  <c r="N344" s="1"/>
  <c r="M129"/>
  <c r="M131" s="1"/>
  <c r="M114"/>
  <c r="M116" s="1"/>
  <c r="M285"/>
  <c r="M287" s="1"/>
  <c r="M165"/>
  <c r="M167" s="1"/>
  <c r="N165" s="1"/>
  <c r="N167" s="1"/>
  <c r="O165" s="1"/>
  <c r="O167" s="1"/>
  <c r="M108"/>
  <c r="M110" s="1"/>
  <c r="M282"/>
  <c r="M284" s="1"/>
  <c r="M186"/>
  <c r="M188" s="1"/>
  <c r="N186" s="1"/>
  <c r="N188" s="1"/>
  <c r="M111"/>
  <c r="M113" s="1"/>
  <c r="M99"/>
  <c r="M101" s="1"/>
  <c r="M132"/>
  <c r="M134" s="1"/>
  <c r="M288"/>
  <c r="M290" s="1"/>
  <c r="M303"/>
  <c r="M305" s="1"/>
  <c r="M147"/>
  <c r="M149" s="1"/>
  <c r="M309"/>
  <c r="M311" s="1"/>
  <c r="M90"/>
  <c r="M92" s="1"/>
  <c r="M234"/>
  <c r="M236" s="1"/>
  <c r="M201"/>
  <c r="M203" s="1"/>
  <c r="M66"/>
  <c r="M68" s="1"/>
  <c r="M168"/>
  <c r="M170" s="1"/>
  <c r="M411"/>
  <c r="M413" s="1"/>
  <c r="M414"/>
  <c r="M416" s="1"/>
  <c r="M273"/>
  <c r="M275" s="1"/>
  <c r="M141"/>
  <c r="M143" s="1"/>
  <c r="M150"/>
  <c r="M152" s="1"/>
  <c r="K447"/>
  <c r="K449" s="1"/>
  <c r="G456"/>
  <c r="G458" s="1"/>
  <c r="O189"/>
  <c r="O191" s="1"/>
  <c r="O348"/>
  <c r="O350" s="1"/>
  <c r="O366"/>
  <c r="O368" s="1"/>
  <c r="O270"/>
  <c r="O272" s="1"/>
  <c r="J459"/>
  <c r="J461" s="1"/>
  <c r="D466"/>
  <c r="D467" s="1"/>
  <c r="E465" s="1"/>
  <c r="F466"/>
  <c r="H466"/>
  <c r="J466"/>
  <c r="L466"/>
  <c r="N466"/>
  <c r="P466"/>
  <c r="R466"/>
  <c r="T466"/>
  <c r="E466"/>
  <c r="G466"/>
  <c r="I466"/>
  <c r="K466"/>
  <c r="M466"/>
  <c r="O466"/>
  <c r="Q466"/>
  <c r="S466"/>
  <c r="U466"/>
  <c r="W463"/>
  <c r="A466"/>
  <c r="A465"/>
  <c r="AA470"/>
  <c r="B470" s="1"/>
  <c r="A470" s="1"/>
  <c r="Z473"/>
  <c r="Z471"/>
  <c r="AA468"/>
  <c r="B468" s="1"/>
  <c r="D468" s="1"/>
  <c r="AA469"/>
  <c r="B469" s="1"/>
  <c r="Z472"/>
  <c r="T87" l="1"/>
  <c r="T89" s="1"/>
  <c r="U87" s="1"/>
  <c r="U89" s="1"/>
  <c r="R336"/>
  <c r="R338" s="1"/>
  <c r="R312"/>
  <c r="R314" s="1"/>
  <c r="R399"/>
  <c r="R401" s="1"/>
  <c r="P324"/>
  <c r="P326" s="1"/>
  <c r="Q324" s="1"/>
  <c r="Q326" s="1"/>
  <c r="P384"/>
  <c r="P386" s="1"/>
  <c r="Q384" s="1"/>
  <c r="Q386" s="1"/>
  <c r="N339"/>
  <c r="N341" s="1"/>
  <c r="O339" s="1"/>
  <c r="O341" s="1"/>
  <c r="N168"/>
  <c r="N170" s="1"/>
  <c r="O168" s="1"/>
  <c r="O170" s="1"/>
  <c r="P168" s="1"/>
  <c r="P170" s="1"/>
  <c r="N429"/>
  <c r="N431" s="1"/>
  <c r="O429" s="1"/>
  <c r="O431" s="1"/>
  <c r="N396"/>
  <c r="N398" s="1"/>
  <c r="O396" s="1"/>
  <c r="O398" s="1"/>
  <c r="N372"/>
  <c r="N374" s="1"/>
  <c r="O372" s="1"/>
  <c r="O374" s="1"/>
  <c r="N93"/>
  <c r="N95" s="1"/>
  <c r="O93" s="1"/>
  <c r="O95" s="1"/>
  <c r="M216"/>
  <c r="M218" s="1"/>
  <c r="M102"/>
  <c r="M104" s="1"/>
  <c r="M387"/>
  <c r="M389" s="1"/>
  <c r="M156"/>
  <c r="M158" s="1"/>
  <c r="M249"/>
  <c r="M251" s="1"/>
  <c r="M78"/>
  <c r="M80" s="1"/>
  <c r="M198"/>
  <c r="M200" s="1"/>
  <c r="M81"/>
  <c r="M83" s="1"/>
  <c r="L183"/>
  <c r="L185" s="1"/>
  <c r="L390"/>
  <c r="L392" s="1"/>
  <c r="L240"/>
  <c r="L242" s="1"/>
  <c r="O135"/>
  <c r="O137" s="1"/>
  <c r="O231"/>
  <c r="O233" s="1"/>
  <c r="P231" s="1"/>
  <c r="P233" s="1"/>
  <c r="O84"/>
  <c r="O86" s="1"/>
  <c r="O369"/>
  <c r="O371" s="1"/>
  <c r="N72"/>
  <c r="N74" s="1"/>
  <c r="N141"/>
  <c r="N143" s="1"/>
  <c r="O141" s="1"/>
  <c r="O143" s="1"/>
  <c r="N414"/>
  <c r="N416" s="1"/>
  <c r="N201"/>
  <c r="N203" s="1"/>
  <c r="O201" s="1"/>
  <c r="O203" s="1"/>
  <c r="N90"/>
  <c r="N92" s="1"/>
  <c r="N147"/>
  <c r="N149" s="1"/>
  <c r="N288"/>
  <c r="N290" s="1"/>
  <c r="O288" s="1"/>
  <c r="O290" s="1"/>
  <c r="N99"/>
  <c r="N101" s="1"/>
  <c r="N108"/>
  <c r="N110" s="1"/>
  <c r="N285"/>
  <c r="N287" s="1"/>
  <c r="N129"/>
  <c r="N131" s="1"/>
  <c r="N153"/>
  <c r="N155" s="1"/>
  <c r="N297"/>
  <c r="N299" s="1"/>
  <c r="N222"/>
  <c r="N224" s="1"/>
  <c r="N159"/>
  <c r="N161" s="1"/>
  <c r="N441"/>
  <c r="N443" s="1"/>
  <c r="N237"/>
  <c r="N239" s="1"/>
  <c r="N252"/>
  <c r="N254" s="1"/>
  <c r="N300"/>
  <c r="N302" s="1"/>
  <c r="N294"/>
  <c r="N296" s="1"/>
  <c r="N423"/>
  <c r="N425" s="1"/>
  <c r="N171"/>
  <c r="N173" s="1"/>
  <c r="N255"/>
  <c r="N257" s="1"/>
  <c r="N264"/>
  <c r="N266" s="1"/>
  <c r="N426"/>
  <c r="N428" s="1"/>
  <c r="N291"/>
  <c r="N293" s="1"/>
  <c r="N402"/>
  <c r="N404" s="1"/>
  <c r="N213"/>
  <c r="N215" s="1"/>
  <c r="N276"/>
  <c r="N278" s="1"/>
  <c r="N363"/>
  <c r="N365" s="1"/>
  <c r="N150"/>
  <c r="N152" s="1"/>
  <c r="N273"/>
  <c r="N275" s="1"/>
  <c r="O273" s="1"/>
  <c r="O275" s="1"/>
  <c r="N411"/>
  <c r="N413" s="1"/>
  <c r="O411" s="1"/>
  <c r="O413" s="1"/>
  <c r="N66"/>
  <c r="N68" s="1"/>
  <c r="O66" s="1"/>
  <c r="O68" s="1"/>
  <c r="N234"/>
  <c r="N236" s="1"/>
  <c r="N309"/>
  <c r="N311" s="1"/>
  <c r="N303"/>
  <c r="N305" s="1"/>
  <c r="N132"/>
  <c r="N134" s="1"/>
  <c r="N111"/>
  <c r="N113" s="1"/>
  <c r="N282"/>
  <c r="N284" s="1"/>
  <c r="N114"/>
  <c r="N116" s="1"/>
  <c r="N204"/>
  <c r="N206" s="1"/>
  <c r="N120"/>
  <c r="N122" s="1"/>
  <c r="N219"/>
  <c r="N221" s="1"/>
  <c r="N105"/>
  <c r="N107" s="1"/>
  <c r="N228"/>
  <c r="N230" s="1"/>
  <c r="N258"/>
  <c r="N260" s="1"/>
  <c r="N96"/>
  <c r="N98" s="1"/>
  <c r="N318"/>
  <c r="N320" s="1"/>
  <c r="N207"/>
  <c r="N209" s="1"/>
  <c r="N144"/>
  <c r="N146" s="1"/>
  <c r="N57"/>
  <c r="N59" s="1"/>
  <c r="N174"/>
  <c r="N176" s="1"/>
  <c r="N162"/>
  <c r="N164" s="1"/>
  <c r="N279"/>
  <c r="N281" s="1"/>
  <c r="N225"/>
  <c r="N227" s="1"/>
  <c r="N117"/>
  <c r="N119" s="1"/>
  <c r="N195"/>
  <c r="N197" s="1"/>
  <c r="N243"/>
  <c r="N245" s="1"/>
  <c r="N180"/>
  <c r="N182" s="1"/>
  <c r="N210"/>
  <c r="N212" s="1"/>
  <c r="M378"/>
  <c r="M380" s="1"/>
  <c r="M390"/>
  <c r="M392" s="1"/>
  <c r="M240"/>
  <c r="M242" s="1"/>
  <c r="M375"/>
  <c r="M377" s="1"/>
  <c r="M126"/>
  <c r="M128" s="1"/>
  <c r="H456"/>
  <c r="H458" s="1"/>
  <c r="Q321"/>
  <c r="Q323" s="1"/>
  <c r="O186"/>
  <c r="O188" s="1"/>
  <c r="P186" s="1"/>
  <c r="P188" s="1"/>
  <c r="O342"/>
  <c r="O344" s="1"/>
  <c r="P342" s="1"/>
  <c r="P344" s="1"/>
  <c r="L453"/>
  <c r="L455" s="1"/>
  <c r="L447"/>
  <c r="L449" s="1"/>
  <c r="P123"/>
  <c r="P125" s="1"/>
  <c r="P366"/>
  <c r="P368" s="1"/>
  <c r="P306"/>
  <c r="P308" s="1"/>
  <c r="P246"/>
  <c r="P248" s="1"/>
  <c r="P177"/>
  <c r="P179" s="1"/>
  <c r="P270"/>
  <c r="P272" s="1"/>
  <c r="P138"/>
  <c r="P140" s="1"/>
  <c r="P165"/>
  <c r="P167" s="1"/>
  <c r="P348"/>
  <c r="P350" s="1"/>
  <c r="P63"/>
  <c r="P65" s="1"/>
  <c r="P189"/>
  <c r="P191" s="1"/>
  <c r="P192"/>
  <c r="P194" s="1"/>
  <c r="K459"/>
  <c r="K461" s="1"/>
  <c r="F462"/>
  <c r="F464" s="1"/>
  <c r="E467"/>
  <c r="F465" s="1"/>
  <c r="F467" s="1"/>
  <c r="G465" s="1"/>
  <c r="G467" s="1"/>
  <c r="H465" s="1"/>
  <c r="H467" s="1"/>
  <c r="I465" s="1"/>
  <c r="I467" s="1"/>
  <c r="J465" s="1"/>
  <c r="J467" s="1"/>
  <c r="K465" s="1"/>
  <c r="K467" s="1"/>
  <c r="L465" s="1"/>
  <c r="L467" s="1"/>
  <c r="M465" s="1"/>
  <c r="M467" s="1"/>
  <c r="N465" s="1"/>
  <c r="N467" s="1"/>
  <c r="O465" s="1"/>
  <c r="O467" s="1"/>
  <c r="P465" s="1"/>
  <c r="P467" s="1"/>
  <c r="Q465" s="1"/>
  <c r="Q467" s="1"/>
  <c r="R465" s="1"/>
  <c r="R467" s="1"/>
  <c r="S465" s="1"/>
  <c r="S467" s="1"/>
  <c r="T465" s="1"/>
  <c r="T467" s="1"/>
  <c r="U465" s="1"/>
  <c r="U467" s="1"/>
  <c r="E469"/>
  <c r="G469"/>
  <c r="I469"/>
  <c r="K469"/>
  <c r="M469"/>
  <c r="O469"/>
  <c r="Q469"/>
  <c r="S469"/>
  <c r="U469"/>
  <c r="D469"/>
  <c r="D470" s="1"/>
  <c r="E468" s="1"/>
  <c r="F469"/>
  <c r="H469"/>
  <c r="J469"/>
  <c r="L469"/>
  <c r="N469"/>
  <c r="P469"/>
  <c r="R469"/>
  <c r="T469"/>
  <c r="W466"/>
  <c r="A468"/>
  <c r="A469"/>
  <c r="AA473"/>
  <c r="B473" s="1"/>
  <c r="A473" s="1"/>
  <c r="Z476"/>
  <c r="Z474"/>
  <c r="AA471"/>
  <c r="B471" s="1"/>
  <c r="D471" s="1"/>
  <c r="Z475"/>
  <c r="AA472"/>
  <c r="B472" s="1"/>
  <c r="S399" l="1"/>
  <c r="S401" s="1"/>
  <c r="S312"/>
  <c r="S314" s="1"/>
  <c r="S336"/>
  <c r="S338" s="1"/>
  <c r="P411"/>
  <c r="P413" s="1"/>
  <c r="P288"/>
  <c r="P290" s="1"/>
  <c r="Q288" s="1"/>
  <c r="Q290" s="1"/>
  <c r="P135"/>
  <c r="P137" s="1"/>
  <c r="Q135" s="1"/>
  <c r="Q137" s="1"/>
  <c r="P396"/>
  <c r="P398" s="1"/>
  <c r="P66"/>
  <c r="P68" s="1"/>
  <c r="Q66" s="1"/>
  <c r="Q68" s="1"/>
  <c r="P273"/>
  <c r="P275" s="1"/>
  <c r="P201"/>
  <c r="P203" s="1"/>
  <c r="Q201" s="1"/>
  <c r="Q203" s="1"/>
  <c r="P141"/>
  <c r="P143" s="1"/>
  <c r="P93"/>
  <c r="P95" s="1"/>
  <c r="P372"/>
  <c r="P374" s="1"/>
  <c r="P429"/>
  <c r="P431" s="1"/>
  <c r="P339"/>
  <c r="P341" s="1"/>
  <c r="P84"/>
  <c r="P86" s="1"/>
  <c r="P369"/>
  <c r="P371" s="1"/>
  <c r="N198"/>
  <c r="N200" s="1"/>
  <c r="O198" s="1"/>
  <c r="O200" s="1"/>
  <c r="N102"/>
  <c r="N104" s="1"/>
  <c r="O102" s="1"/>
  <c r="O104" s="1"/>
  <c r="N81"/>
  <c r="N83" s="1"/>
  <c r="O81" s="1"/>
  <c r="O83" s="1"/>
  <c r="N78"/>
  <c r="N80" s="1"/>
  <c r="O78" s="1"/>
  <c r="O80" s="1"/>
  <c r="N249"/>
  <c r="N251" s="1"/>
  <c r="O249" s="1"/>
  <c r="O251" s="1"/>
  <c r="N156"/>
  <c r="N158" s="1"/>
  <c r="O156" s="1"/>
  <c r="O158" s="1"/>
  <c r="N387"/>
  <c r="N389" s="1"/>
  <c r="O387" s="1"/>
  <c r="O389" s="1"/>
  <c r="N216"/>
  <c r="N218" s="1"/>
  <c r="O216" s="1"/>
  <c r="O218" s="1"/>
  <c r="M183"/>
  <c r="M185" s="1"/>
  <c r="O90"/>
  <c r="O92" s="1"/>
  <c r="O180"/>
  <c r="O182" s="1"/>
  <c r="O195"/>
  <c r="O197" s="1"/>
  <c r="O225"/>
  <c r="O227" s="1"/>
  <c r="O162"/>
  <c r="O164" s="1"/>
  <c r="O57"/>
  <c r="O59" s="1"/>
  <c r="O207"/>
  <c r="O209" s="1"/>
  <c r="O96"/>
  <c r="O98" s="1"/>
  <c r="O228"/>
  <c r="O230" s="1"/>
  <c r="O219"/>
  <c r="O221" s="1"/>
  <c r="O204"/>
  <c r="O206" s="1"/>
  <c r="O282"/>
  <c r="O284" s="1"/>
  <c r="O132"/>
  <c r="O134" s="1"/>
  <c r="O309"/>
  <c r="O311" s="1"/>
  <c r="O363"/>
  <c r="O365" s="1"/>
  <c r="P363" s="1"/>
  <c r="P365" s="1"/>
  <c r="O213"/>
  <c r="O215" s="1"/>
  <c r="P213" s="1"/>
  <c r="P215" s="1"/>
  <c r="Q213" s="1"/>
  <c r="Q215" s="1"/>
  <c r="O291"/>
  <c r="O293" s="1"/>
  <c r="O264"/>
  <c r="O266" s="1"/>
  <c r="O171"/>
  <c r="O173" s="1"/>
  <c r="O294"/>
  <c r="O296" s="1"/>
  <c r="O252"/>
  <c r="O254" s="1"/>
  <c r="O441"/>
  <c r="O443" s="1"/>
  <c r="O159"/>
  <c r="O161" s="1"/>
  <c r="O297"/>
  <c r="O299" s="1"/>
  <c r="O129"/>
  <c r="O131" s="1"/>
  <c r="O108"/>
  <c r="O110" s="1"/>
  <c r="O414"/>
  <c r="O416" s="1"/>
  <c r="O72"/>
  <c r="O74" s="1"/>
  <c r="P72" s="1"/>
  <c r="P74" s="1"/>
  <c r="O210"/>
  <c r="O212" s="1"/>
  <c r="O243"/>
  <c r="O245" s="1"/>
  <c r="O117"/>
  <c r="O119" s="1"/>
  <c r="O279"/>
  <c r="O281" s="1"/>
  <c r="O174"/>
  <c r="O176" s="1"/>
  <c r="O144"/>
  <c r="O146" s="1"/>
  <c r="O318"/>
  <c r="O320" s="1"/>
  <c r="O258"/>
  <c r="O260" s="1"/>
  <c r="O105"/>
  <c r="O107" s="1"/>
  <c r="O120"/>
  <c r="O122" s="1"/>
  <c r="O114"/>
  <c r="O116" s="1"/>
  <c r="O111"/>
  <c r="O113" s="1"/>
  <c r="O303"/>
  <c r="O305" s="1"/>
  <c r="O234"/>
  <c r="O236" s="1"/>
  <c r="O150"/>
  <c r="O152" s="1"/>
  <c r="O276"/>
  <c r="O278" s="1"/>
  <c r="O402"/>
  <c r="O404" s="1"/>
  <c r="O426"/>
  <c r="O428" s="1"/>
  <c r="O255"/>
  <c r="O257" s="1"/>
  <c r="O423"/>
  <c r="O425" s="1"/>
  <c r="O300"/>
  <c r="O302" s="1"/>
  <c r="O237"/>
  <c r="O239" s="1"/>
  <c r="O222"/>
  <c r="O224" s="1"/>
  <c r="O153"/>
  <c r="O155" s="1"/>
  <c r="O285"/>
  <c r="O287" s="1"/>
  <c r="P285" s="1"/>
  <c r="P287" s="1"/>
  <c r="O99"/>
  <c r="O101" s="1"/>
  <c r="O147"/>
  <c r="O149" s="1"/>
  <c r="N378"/>
  <c r="N380" s="1"/>
  <c r="N126"/>
  <c r="N128" s="1"/>
  <c r="N240"/>
  <c r="N242" s="1"/>
  <c r="N375"/>
  <c r="N377" s="1"/>
  <c r="N390"/>
  <c r="N392" s="1"/>
  <c r="I456"/>
  <c r="I458" s="1"/>
  <c r="R321"/>
  <c r="R323" s="1"/>
  <c r="R324"/>
  <c r="R326" s="1"/>
  <c r="R384"/>
  <c r="R386" s="1"/>
  <c r="Q168"/>
  <c r="Q170" s="1"/>
  <c r="Q342"/>
  <c r="Q344" s="1"/>
  <c r="M453"/>
  <c r="M455" s="1"/>
  <c r="M447"/>
  <c r="M449" s="1"/>
  <c r="N447" s="1"/>
  <c r="N449" s="1"/>
  <c r="G462"/>
  <c r="G464" s="1"/>
  <c r="H462" s="1"/>
  <c r="H464" s="1"/>
  <c r="I462" s="1"/>
  <c r="I464" s="1"/>
  <c r="Q192"/>
  <c r="Q194" s="1"/>
  <c r="Q63"/>
  <c r="Q65" s="1"/>
  <c r="Q348"/>
  <c r="Q350" s="1"/>
  <c r="Q231"/>
  <c r="Q233" s="1"/>
  <c r="Q270"/>
  <c r="Q272" s="1"/>
  <c r="Q246"/>
  <c r="Q248" s="1"/>
  <c r="Q366"/>
  <c r="Q368" s="1"/>
  <c r="Q123"/>
  <c r="Q125" s="1"/>
  <c r="Q189"/>
  <c r="Q191" s="1"/>
  <c r="R189" s="1"/>
  <c r="R191" s="1"/>
  <c r="S189" s="1"/>
  <c r="S191" s="1"/>
  <c r="T189" s="1"/>
  <c r="T191" s="1"/>
  <c r="U189" s="1"/>
  <c r="U191" s="1"/>
  <c r="Q165"/>
  <c r="Q167" s="1"/>
  <c r="Q138"/>
  <c r="Q140" s="1"/>
  <c r="Q411"/>
  <c r="Q413" s="1"/>
  <c r="Q177"/>
  <c r="Q179" s="1"/>
  <c r="Q306"/>
  <c r="Q308" s="1"/>
  <c r="Q186"/>
  <c r="Q188" s="1"/>
  <c r="L459"/>
  <c r="L461" s="1"/>
  <c r="E470"/>
  <c r="D472"/>
  <c r="D473" s="1"/>
  <c r="E471" s="1"/>
  <c r="F472"/>
  <c r="H472"/>
  <c r="J472"/>
  <c r="L472"/>
  <c r="N472"/>
  <c r="P472"/>
  <c r="R472"/>
  <c r="T472"/>
  <c r="E472"/>
  <c r="G472"/>
  <c r="I472"/>
  <c r="K472"/>
  <c r="M472"/>
  <c r="O472"/>
  <c r="Q472"/>
  <c r="S472"/>
  <c r="U472"/>
  <c r="W469"/>
  <c r="A471"/>
  <c r="A472"/>
  <c r="Z479"/>
  <c r="AA476"/>
  <c r="B476" s="1"/>
  <c r="A476" s="1"/>
  <c r="Z478"/>
  <c r="AA475"/>
  <c r="B475" s="1"/>
  <c r="Z477"/>
  <c r="AA474"/>
  <c r="B474" s="1"/>
  <c r="D474" s="1"/>
  <c r="A93" i="21" l="1"/>
  <c r="T312" i="16"/>
  <c r="T314" s="1"/>
  <c r="U312" s="1"/>
  <c r="U314" s="1"/>
  <c r="T336"/>
  <c r="T338" s="1"/>
  <c r="U336" s="1"/>
  <c r="U338" s="1"/>
  <c r="T399"/>
  <c r="T401" s="1"/>
  <c r="U399" s="1"/>
  <c r="U401" s="1"/>
  <c r="R306"/>
  <c r="R308" s="1"/>
  <c r="Q369"/>
  <c r="Q371" s="1"/>
  <c r="Q141"/>
  <c r="Q143" s="1"/>
  <c r="Q273"/>
  <c r="Q275" s="1"/>
  <c r="R273" s="1"/>
  <c r="R275" s="1"/>
  <c r="Q363"/>
  <c r="Q365" s="1"/>
  <c r="Q84"/>
  <c r="Q86" s="1"/>
  <c r="Q339"/>
  <c r="Q341" s="1"/>
  <c r="Q372"/>
  <c r="Q374" s="1"/>
  <c r="Q429"/>
  <c r="Q431" s="1"/>
  <c r="Q93"/>
  <c r="Q95" s="1"/>
  <c r="Q396"/>
  <c r="Q398" s="1"/>
  <c r="P276"/>
  <c r="P278" s="1"/>
  <c r="P111"/>
  <c r="P113" s="1"/>
  <c r="P120"/>
  <c r="P122" s="1"/>
  <c r="P108"/>
  <c r="P110" s="1"/>
  <c r="Q108" s="1"/>
  <c r="Q110" s="1"/>
  <c r="P297"/>
  <c r="P299" s="1"/>
  <c r="Q297" s="1"/>
  <c r="Q299" s="1"/>
  <c r="P294"/>
  <c r="P296" s="1"/>
  <c r="Q294" s="1"/>
  <c r="Q296" s="1"/>
  <c r="P216"/>
  <c r="P218" s="1"/>
  <c r="P156"/>
  <c r="P158" s="1"/>
  <c r="P78"/>
  <c r="P80" s="1"/>
  <c r="P102"/>
  <c r="P104" s="1"/>
  <c r="P114"/>
  <c r="P116" s="1"/>
  <c r="Q114" s="1"/>
  <c r="Q116" s="1"/>
  <c r="P105"/>
  <c r="P107" s="1"/>
  <c r="Q105" s="1"/>
  <c r="Q107" s="1"/>
  <c r="P117"/>
  <c r="P119" s="1"/>
  <c r="P291"/>
  <c r="P293" s="1"/>
  <c r="Q291" s="1"/>
  <c r="Q293" s="1"/>
  <c r="P90"/>
  <c r="P92" s="1"/>
  <c r="P387"/>
  <c r="P389" s="1"/>
  <c r="P249"/>
  <c r="P251" s="1"/>
  <c r="P81"/>
  <c r="P83" s="1"/>
  <c r="P198"/>
  <c r="P200" s="1"/>
  <c r="P99"/>
  <c r="P101" s="1"/>
  <c r="P153"/>
  <c r="P155" s="1"/>
  <c r="P237"/>
  <c r="P239" s="1"/>
  <c r="P423"/>
  <c r="P425" s="1"/>
  <c r="P426"/>
  <c r="P428" s="1"/>
  <c r="P234"/>
  <c r="P236" s="1"/>
  <c r="P258"/>
  <c r="P260" s="1"/>
  <c r="Q258" s="1"/>
  <c r="Q260" s="1"/>
  <c r="P144"/>
  <c r="P146" s="1"/>
  <c r="P279"/>
  <c r="P281" s="1"/>
  <c r="P243"/>
  <c r="P245" s="1"/>
  <c r="P441"/>
  <c r="P443" s="1"/>
  <c r="P264"/>
  <c r="P266" s="1"/>
  <c r="P309"/>
  <c r="P311" s="1"/>
  <c r="Q309" s="1"/>
  <c r="Q311" s="1"/>
  <c r="P282"/>
  <c r="P284" s="1"/>
  <c r="P219"/>
  <c r="P221" s="1"/>
  <c r="P96"/>
  <c r="P98" s="1"/>
  <c r="P57"/>
  <c r="P59" s="1"/>
  <c r="Q57" s="1"/>
  <c r="Q59" s="1"/>
  <c r="P225"/>
  <c r="P227" s="1"/>
  <c r="P180"/>
  <c r="P182" s="1"/>
  <c r="Q180" s="1"/>
  <c r="Q182" s="1"/>
  <c r="P147"/>
  <c r="P149" s="1"/>
  <c r="P222"/>
  <c r="P224" s="1"/>
  <c r="P300"/>
  <c r="P302" s="1"/>
  <c r="Q300" s="1"/>
  <c r="Q302" s="1"/>
  <c r="P255"/>
  <c r="P257" s="1"/>
  <c r="P402"/>
  <c r="P404" s="1"/>
  <c r="Q402" s="1"/>
  <c r="Q404" s="1"/>
  <c r="P150"/>
  <c r="P152" s="1"/>
  <c r="P303"/>
  <c r="P305" s="1"/>
  <c r="P318"/>
  <c r="P320" s="1"/>
  <c r="Q318" s="1"/>
  <c r="Q320" s="1"/>
  <c r="P174"/>
  <c r="P176" s="1"/>
  <c r="P210"/>
  <c r="P212" s="1"/>
  <c r="P414"/>
  <c r="P416" s="1"/>
  <c r="P129"/>
  <c r="P131" s="1"/>
  <c r="P159"/>
  <c r="P161" s="1"/>
  <c r="Q159" s="1"/>
  <c r="Q161" s="1"/>
  <c r="P252"/>
  <c r="P254" s="1"/>
  <c r="P171"/>
  <c r="P173" s="1"/>
  <c r="P132"/>
  <c r="P134" s="1"/>
  <c r="P204"/>
  <c r="P206" s="1"/>
  <c r="P228"/>
  <c r="P230" s="1"/>
  <c r="P207"/>
  <c r="P209" s="1"/>
  <c r="Q207" s="1"/>
  <c r="Q209" s="1"/>
  <c r="P162"/>
  <c r="P164" s="1"/>
  <c r="P195"/>
  <c r="P197" s="1"/>
  <c r="N453"/>
  <c r="N455" s="1"/>
  <c r="O453" s="1"/>
  <c r="O455" s="1"/>
  <c r="N183"/>
  <c r="N185" s="1"/>
  <c r="O183" s="1"/>
  <c r="O185" s="1"/>
  <c r="Q285"/>
  <c r="Q287" s="1"/>
  <c r="R285" s="1"/>
  <c r="R287" s="1"/>
  <c r="Q72"/>
  <c r="Q74" s="1"/>
  <c r="R72" s="1"/>
  <c r="R74" s="1"/>
  <c r="S72" s="1"/>
  <c r="S74" s="1"/>
  <c r="T72" s="1"/>
  <c r="T74" s="1"/>
  <c r="U72" s="1"/>
  <c r="U74" s="1"/>
  <c r="O390"/>
  <c r="O392" s="1"/>
  <c r="O240"/>
  <c r="O242" s="1"/>
  <c r="O378"/>
  <c r="O380" s="1"/>
  <c r="P378" s="1"/>
  <c r="P380" s="1"/>
  <c r="O375"/>
  <c r="O377" s="1"/>
  <c r="O126"/>
  <c r="O128" s="1"/>
  <c r="J456"/>
  <c r="J458" s="1"/>
  <c r="S384"/>
  <c r="S386" s="1"/>
  <c r="S321"/>
  <c r="S323" s="1"/>
  <c r="T321" s="1"/>
  <c r="T323" s="1"/>
  <c r="U321" s="1"/>
  <c r="U323" s="1"/>
  <c r="S324"/>
  <c r="S326" s="1"/>
  <c r="T324" s="1"/>
  <c r="T326" s="1"/>
  <c r="U324" s="1"/>
  <c r="U326" s="1"/>
  <c r="R270"/>
  <c r="R272" s="1"/>
  <c r="R177"/>
  <c r="R179" s="1"/>
  <c r="R411"/>
  <c r="R413" s="1"/>
  <c r="R165"/>
  <c r="R167" s="1"/>
  <c r="R288"/>
  <c r="R290" s="1"/>
  <c r="R123"/>
  <c r="R125" s="1"/>
  <c r="R246"/>
  <c r="R248" s="1"/>
  <c r="R213"/>
  <c r="R215" s="1"/>
  <c r="R231"/>
  <c r="R233" s="1"/>
  <c r="R348"/>
  <c r="R350" s="1"/>
  <c r="R66"/>
  <c r="R68" s="1"/>
  <c r="R342"/>
  <c r="R344" s="1"/>
  <c r="R168"/>
  <c r="R170" s="1"/>
  <c r="R201"/>
  <c r="R203" s="1"/>
  <c r="R186"/>
  <c r="R188" s="1"/>
  <c r="R138"/>
  <c r="R140" s="1"/>
  <c r="R135"/>
  <c r="R137" s="1"/>
  <c r="R366"/>
  <c r="R368" s="1"/>
  <c r="R63"/>
  <c r="R65" s="1"/>
  <c r="R192"/>
  <c r="R194" s="1"/>
  <c r="O447"/>
  <c r="O449" s="1"/>
  <c r="P447" s="1"/>
  <c r="P449" s="1"/>
  <c r="M459"/>
  <c r="M461" s="1"/>
  <c r="N459" s="1"/>
  <c r="N461" s="1"/>
  <c r="J462"/>
  <c r="J464" s="1"/>
  <c r="F468"/>
  <c r="F470" s="1"/>
  <c r="G468" s="1"/>
  <c r="G470" s="1"/>
  <c r="E473"/>
  <c r="E475"/>
  <c r="G475"/>
  <c r="I475"/>
  <c r="K475"/>
  <c r="M475"/>
  <c r="O475"/>
  <c r="Q475"/>
  <c r="S475"/>
  <c r="U475"/>
  <c r="D475"/>
  <c r="D476" s="1"/>
  <c r="E474" s="1"/>
  <c r="F475"/>
  <c r="H475"/>
  <c r="J475"/>
  <c r="L475"/>
  <c r="N475"/>
  <c r="P475"/>
  <c r="R475"/>
  <c r="T475"/>
  <c r="W472"/>
  <c r="A475"/>
  <c r="A474"/>
  <c r="AA479"/>
  <c r="B479" s="1"/>
  <c r="A479" s="1"/>
  <c r="Z482"/>
  <c r="Z480"/>
  <c r="AA477"/>
  <c r="B477" s="1"/>
  <c r="D477" s="1"/>
  <c r="Z481"/>
  <c r="AA478"/>
  <c r="B478" s="1"/>
  <c r="A92" i="21" l="1"/>
  <c r="S306" i="16"/>
  <c r="S308" s="1"/>
  <c r="A113" i="21"/>
  <c r="R258" i="16"/>
  <c r="R260" s="1"/>
  <c r="R141"/>
  <c r="R143" s="1"/>
  <c r="S141" s="1"/>
  <c r="S143" s="1"/>
  <c r="R363"/>
  <c r="R365" s="1"/>
  <c r="S363" s="1"/>
  <c r="S365" s="1"/>
  <c r="R372"/>
  <c r="R374" s="1"/>
  <c r="R339"/>
  <c r="R341" s="1"/>
  <c r="R57"/>
  <c r="R59" s="1"/>
  <c r="S57" s="1"/>
  <c r="S59" s="1"/>
  <c r="R294"/>
  <c r="R296" s="1"/>
  <c r="S294" s="1"/>
  <c r="S296" s="1"/>
  <c r="R108"/>
  <c r="R110" s="1"/>
  <c r="R291"/>
  <c r="R293" s="1"/>
  <c r="S291" s="1"/>
  <c r="S293" s="1"/>
  <c r="R318"/>
  <c r="R320" s="1"/>
  <c r="R114"/>
  <c r="R116" s="1"/>
  <c r="S114" s="1"/>
  <c r="S116" s="1"/>
  <c r="R300"/>
  <c r="R302" s="1"/>
  <c r="R93"/>
  <c r="R95" s="1"/>
  <c r="R429"/>
  <c r="R431" s="1"/>
  <c r="R369"/>
  <c r="R371" s="1"/>
  <c r="R180"/>
  <c r="R182" s="1"/>
  <c r="S180" s="1"/>
  <c r="S182" s="1"/>
  <c r="R309"/>
  <c r="R311" s="1"/>
  <c r="R297"/>
  <c r="R299" s="1"/>
  <c r="S297" s="1"/>
  <c r="S299" s="1"/>
  <c r="R207"/>
  <c r="R209" s="1"/>
  <c r="S207" s="1"/>
  <c r="S209" s="1"/>
  <c r="R159"/>
  <c r="R161" s="1"/>
  <c r="R105"/>
  <c r="R107" s="1"/>
  <c r="S105" s="1"/>
  <c r="S107" s="1"/>
  <c r="R402"/>
  <c r="R404" s="1"/>
  <c r="R396"/>
  <c r="R398" s="1"/>
  <c r="R84"/>
  <c r="R86" s="1"/>
  <c r="Q210"/>
  <c r="Q212" s="1"/>
  <c r="Q153"/>
  <c r="Q155" s="1"/>
  <c r="Q225"/>
  <c r="Q227" s="1"/>
  <c r="Q96"/>
  <c r="Q98" s="1"/>
  <c r="Q219"/>
  <c r="Q221" s="1"/>
  <c r="Q282"/>
  <c r="Q284" s="1"/>
  <c r="Q264"/>
  <c r="Q266" s="1"/>
  <c r="Q441"/>
  <c r="Q443" s="1"/>
  <c r="Q243"/>
  <c r="Q245" s="1"/>
  <c r="Q279"/>
  <c r="Q281" s="1"/>
  <c r="Q144"/>
  <c r="Q146" s="1"/>
  <c r="Q234"/>
  <c r="Q236" s="1"/>
  <c r="Q426"/>
  <c r="Q428" s="1"/>
  <c r="Q423"/>
  <c r="Q425" s="1"/>
  <c r="Q237"/>
  <c r="Q239" s="1"/>
  <c r="Q99"/>
  <c r="Q101" s="1"/>
  <c r="Q81"/>
  <c r="Q83" s="1"/>
  <c r="Q387"/>
  <c r="Q389" s="1"/>
  <c r="Q102"/>
  <c r="Q104" s="1"/>
  <c r="Q156"/>
  <c r="Q158" s="1"/>
  <c r="Q111"/>
  <c r="Q113" s="1"/>
  <c r="Q195"/>
  <c r="Q197" s="1"/>
  <c r="Q162"/>
  <c r="Q164" s="1"/>
  <c r="Q228"/>
  <c r="Q230" s="1"/>
  <c r="Q204"/>
  <c r="Q206" s="1"/>
  <c r="Q132"/>
  <c r="Q134" s="1"/>
  <c r="Q171"/>
  <c r="Q173" s="1"/>
  <c r="Q252"/>
  <c r="Q254" s="1"/>
  <c r="Q129"/>
  <c r="Q131" s="1"/>
  <c r="Q414"/>
  <c r="Q416" s="1"/>
  <c r="Q174"/>
  <c r="Q176" s="1"/>
  <c r="Q303"/>
  <c r="Q305" s="1"/>
  <c r="Q150"/>
  <c r="Q152" s="1"/>
  <c r="Q255"/>
  <c r="Q257" s="1"/>
  <c r="Q222"/>
  <c r="Q224" s="1"/>
  <c r="Q147"/>
  <c r="Q149" s="1"/>
  <c r="Q198"/>
  <c r="Q200" s="1"/>
  <c r="Q249"/>
  <c r="Q251" s="1"/>
  <c r="Q90"/>
  <c r="Q92" s="1"/>
  <c r="Q117"/>
  <c r="Q119" s="1"/>
  <c r="Q78"/>
  <c r="Q80" s="1"/>
  <c r="Q216"/>
  <c r="Q218" s="1"/>
  <c r="Q120"/>
  <c r="Q122" s="1"/>
  <c r="Q276"/>
  <c r="Q278" s="1"/>
  <c r="P126"/>
  <c r="P128" s="1"/>
  <c r="P183"/>
  <c r="P185" s="1"/>
  <c r="P453"/>
  <c r="P455" s="1"/>
  <c r="Q453" s="1"/>
  <c r="Q455" s="1"/>
  <c r="P375"/>
  <c r="P377" s="1"/>
  <c r="P240"/>
  <c r="P242" s="1"/>
  <c r="P390"/>
  <c r="P392" s="1"/>
  <c r="K456"/>
  <c r="K458" s="1"/>
  <c r="L456" s="1"/>
  <c r="L458" s="1"/>
  <c r="Q378"/>
  <c r="Q380" s="1"/>
  <c r="R378" s="1"/>
  <c r="R380" s="1"/>
  <c r="S378" s="1"/>
  <c r="S380" s="1"/>
  <c r="T378" s="1"/>
  <c r="T380" s="1"/>
  <c r="U378" s="1"/>
  <c r="U380" s="1"/>
  <c r="T384"/>
  <c r="T386" s="1"/>
  <c r="S168"/>
  <c r="S170" s="1"/>
  <c r="S165"/>
  <c r="S167" s="1"/>
  <c r="S192"/>
  <c r="S194" s="1"/>
  <c r="S309"/>
  <c r="S311" s="1"/>
  <c r="S135"/>
  <c r="S137" s="1"/>
  <c r="S138"/>
  <c r="S140" s="1"/>
  <c r="S186"/>
  <c r="S188" s="1"/>
  <c r="T186" s="1"/>
  <c r="T188" s="1"/>
  <c r="U186" s="1"/>
  <c r="U188" s="1"/>
  <c r="S201"/>
  <c r="S203" s="1"/>
  <c r="S342"/>
  <c r="S344" s="1"/>
  <c r="S231"/>
  <c r="S233" s="1"/>
  <c r="S123"/>
  <c r="S125" s="1"/>
  <c r="S285"/>
  <c r="S287" s="1"/>
  <c r="S288"/>
  <c r="S290" s="1"/>
  <c r="S411"/>
  <c r="S413" s="1"/>
  <c r="S177"/>
  <c r="S179" s="1"/>
  <c r="S63"/>
  <c r="S65" s="1"/>
  <c r="S366"/>
  <c r="S368" s="1"/>
  <c r="S273"/>
  <c r="S275" s="1"/>
  <c r="S66"/>
  <c r="S68" s="1"/>
  <c r="S348"/>
  <c r="S350" s="1"/>
  <c r="S213"/>
  <c r="S215" s="1"/>
  <c r="T213" s="1"/>
  <c r="T215" s="1"/>
  <c r="U213" s="1"/>
  <c r="U215" s="1"/>
  <c r="S246"/>
  <c r="S248" s="1"/>
  <c r="S270"/>
  <c r="S272" s="1"/>
  <c r="T270" s="1"/>
  <c r="T272" s="1"/>
  <c r="U270" s="1"/>
  <c r="U272" s="1"/>
  <c r="Q447"/>
  <c r="Q449" s="1"/>
  <c r="O459"/>
  <c r="O461" s="1"/>
  <c r="K462"/>
  <c r="K464" s="1"/>
  <c r="F471"/>
  <c r="F473" s="1"/>
  <c r="H468"/>
  <c r="H470" s="1"/>
  <c r="I468" s="1"/>
  <c r="I470" s="1"/>
  <c r="J468" s="1"/>
  <c r="J470" s="1"/>
  <c r="K468" s="1"/>
  <c r="K470" s="1"/>
  <c r="L468" s="1"/>
  <c r="L470" s="1"/>
  <c r="M468" s="1"/>
  <c r="M470" s="1"/>
  <c r="N468" s="1"/>
  <c r="N470" s="1"/>
  <c r="O468" s="1"/>
  <c r="O470" s="1"/>
  <c r="P468" s="1"/>
  <c r="P470" s="1"/>
  <c r="Q468" s="1"/>
  <c r="Q470" s="1"/>
  <c r="R468" s="1"/>
  <c r="R470" s="1"/>
  <c r="S468" s="1"/>
  <c r="S470" s="1"/>
  <c r="T468" s="1"/>
  <c r="T470" s="1"/>
  <c r="U468" s="1"/>
  <c r="U470" s="1"/>
  <c r="E476"/>
  <c r="F474" s="1"/>
  <c r="F476" s="1"/>
  <c r="G474" s="1"/>
  <c r="G476" s="1"/>
  <c r="H474" s="1"/>
  <c r="H476" s="1"/>
  <c r="I474" s="1"/>
  <c r="I476" s="1"/>
  <c r="J474" s="1"/>
  <c r="J476" s="1"/>
  <c r="K474" s="1"/>
  <c r="K476" s="1"/>
  <c r="L474" s="1"/>
  <c r="L476" s="1"/>
  <c r="M474" s="1"/>
  <c r="M476" s="1"/>
  <c r="N474" s="1"/>
  <c r="N476" s="1"/>
  <c r="O474" s="1"/>
  <c r="O476" s="1"/>
  <c r="P474" s="1"/>
  <c r="P476" s="1"/>
  <c r="Q474" s="1"/>
  <c r="Q476" s="1"/>
  <c r="R474" s="1"/>
  <c r="R476" s="1"/>
  <c r="S474" s="1"/>
  <c r="S476" s="1"/>
  <c r="T474" s="1"/>
  <c r="T476" s="1"/>
  <c r="U474" s="1"/>
  <c r="U476" s="1"/>
  <c r="D478"/>
  <c r="D479" s="1"/>
  <c r="F478"/>
  <c r="H478"/>
  <c r="J478"/>
  <c r="L478"/>
  <c r="N478"/>
  <c r="P478"/>
  <c r="R478"/>
  <c r="T478"/>
  <c r="E478"/>
  <c r="G478"/>
  <c r="I478"/>
  <c r="K478"/>
  <c r="M478"/>
  <c r="O478"/>
  <c r="Q478"/>
  <c r="S478"/>
  <c r="U478"/>
  <c r="W475"/>
  <c r="A477"/>
  <c r="A478"/>
  <c r="AA482"/>
  <c r="B482" s="1"/>
  <c r="A482" s="1"/>
  <c r="Z485"/>
  <c r="Z483"/>
  <c r="AA480"/>
  <c r="B480" s="1"/>
  <c r="D480" s="1"/>
  <c r="AA481"/>
  <c r="B481" s="1"/>
  <c r="Z484"/>
  <c r="A38" i="21" l="1"/>
  <c r="A69"/>
  <c r="A134"/>
  <c r="A77"/>
  <c r="A74"/>
  <c r="A25"/>
  <c r="A70"/>
  <c r="T306" i="16"/>
  <c r="T308" s="1"/>
  <c r="U306" s="1"/>
  <c r="U308" s="1"/>
  <c r="A17" i="21"/>
  <c r="A79"/>
  <c r="A52"/>
  <c r="A132"/>
  <c r="A84"/>
  <c r="A51"/>
  <c r="A97"/>
  <c r="A20"/>
  <c r="S402" i="16"/>
  <c r="S404" s="1"/>
  <c r="T402" s="1"/>
  <c r="T404" s="1"/>
  <c r="S159"/>
  <c r="S161" s="1"/>
  <c r="S429"/>
  <c r="S431" s="1"/>
  <c r="S300"/>
  <c r="S302" s="1"/>
  <c r="T300" s="1"/>
  <c r="T302" s="1"/>
  <c r="S318"/>
  <c r="S320" s="1"/>
  <c r="T318" s="1"/>
  <c r="T320" s="1"/>
  <c r="S108"/>
  <c r="S110" s="1"/>
  <c r="T108" s="1"/>
  <c r="T110" s="1"/>
  <c r="S339"/>
  <c r="S341" s="1"/>
  <c r="S258"/>
  <c r="S260" s="1"/>
  <c r="S84"/>
  <c r="S86" s="1"/>
  <c r="S396"/>
  <c r="S398" s="1"/>
  <c r="S369"/>
  <c r="S371" s="1"/>
  <c r="S93"/>
  <c r="S95" s="1"/>
  <c r="S372"/>
  <c r="S374" s="1"/>
  <c r="R243"/>
  <c r="R245" s="1"/>
  <c r="R120"/>
  <c r="R122" s="1"/>
  <c r="R117"/>
  <c r="R119" s="1"/>
  <c r="R249"/>
  <c r="R251" s="1"/>
  <c r="R147"/>
  <c r="R149" s="1"/>
  <c r="R255"/>
  <c r="R257" s="1"/>
  <c r="R303"/>
  <c r="R305" s="1"/>
  <c r="R414"/>
  <c r="R416" s="1"/>
  <c r="R252"/>
  <c r="R254" s="1"/>
  <c r="R132"/>
  <c r="R134" s="1"/>
  <c r="R228"/>
  <c r="R230" s="1"/>
  <c r="R195"/>
  <c r="R197" s="1"/>
  <c r="R156"/>
  <c r="R158" s="1"/>
  <c r="R387"/>
  <c r="R389" s="1"/>
  <c r="R81"/>
  <c r="R83" s="1"/>
  <c r="R237"/>
  <c r="R239" s="1"/>
  <c r="R426"/>
  <c r="R428" s="1"/>
  <c r="R144"/>
  <c r="R146" s="1"/>
  <c r="R264"/>
  <c r="R266" s="1"/>
  <c r="R219"/>
  <c r="R221" s="1"/>
  <c r="R225"/>
  <c r="R227" s="1"/>
  <c r="R210"/>
  <c r="R212" s="1"/>
  <c r="R276"/>
  <c r="R278" s="1"/>
  <c r="R216"/>
  <c r="R218" s="1"/>
  <c r="R78"/>
  <c r="R80" s="1"/>
  <c r="R90"/>
  <c r="R92" s="1"/>
  <c r="R198"/>
  <c r="R200" s="1"/>
  <c r="R222"/>
  <c r="R224" s="1"/>
  <c r="R150"/>
  <c r="R152" s="1"/>
  <c r="R174"/>
  <c r="R176" s="1"/>
  <c r="R129"/>
  <c r="R131" s="1"/>
  <c r="R171"/>
  <c r="R173" s="1"/>
  <c r="R204"/>
  <c r="R206" s="1"/>
  <c r="R162"/>
  <c r="R164" s="1"/>
  <c r="R111"/>
  <c r="R113" s="1"/>
  <c r="R102"/>
  <c r="R104" s="1"/>
  <c r="R99"/>
  <c r="R101" s="1"/>
  <c r="R423"/>
  <c r="R425" s="1"/>
  <c r="R234"/>
  <c r="R236" s="1"/>
  <c r="R279"/>
  <c r="R281" s="1"/>
  <c r="R441"/>
  <c r="R443" s="1"/>
  <c r="R282"/>
  <c r="R284" s="1"/>
  <c r="R96"/>
  <c r="R98" s="1"/>
  <c r="R153"/>
  <c r="R155" s="1"/>
  <c r="Q390"/>
  <c r="Q392" s="1"/>
  <c r="Q240"/>
  <c r="Q242" s="1"/>
  <c r="Q375"/>
  <c r="Q377" s="1"/>
  <c r="Q126"/>
  <c r="Q128" s="1"/>
  <c r="Q183"/>
  <c r="Q185" s="1"/>
  <c r="M456"/>
  <c r="M458" s="1"/>
  <c r="E477"/>
  <c r="E479" s="1"/>
  <c r="U384"/>
  <c r="U386" s="1"/>
  <c r="T297"/>
  <c r="T299" s="1"/>
  <c r="T246"/>
  <c r="T248" s="1"/>
  <c r="T348"/>
  <c r="T350" s="1"/>
  <c r="T273"/>
  <c r="T275" s="1"/>
  <c r="T105"/>
  <c r="T107" s="1"/>
  <c r="T363"/>
  <c r="T365" s="1"/>
  <c r="T366"/>
  <c r="T368" s="1"/>
  <c r="T180"/>
  <c r="T182" s="1"/>
  <c r="T63"/>
  <c r="T65" s="1"/>
  <c r="T177"/>
  <c r="T179" s="1"/>
  <c r="T285"/>
  <c r="T287" s="1"/>
  <c r="T159"/>
  <c r="T161" s="1"/>
  <c r="T57"/>
  <c r="T59" s="1"/>
  <c r="T201"/>
  <c r="T203" s="1"/>
  <c r="T168"/>
  <c r="T170" s="1"/>
  <c r="T291"/>
  <c r="T293" s="1"/>
  <c r="T141"/>
  <c r="T143" s="1"/>
  <c r="T66"/>
  <c r="T68" s="1"/>
  <c r="T207"/>
  <c r="T209" s="1"/>
  <c r="T114"/>
  <c r="T116" s="1"/>
  <c r="T294"/>
  <c r="T296" s="1"/>
  <c r="T411"/>
  <c r="T413" s="1"/>
  <c r="T288"/>
  <c r="T290" s="1"/>
  <c r="T123"/>
  <c r="T125" s="1"/>
  <c r="T231"/>
  <c r="T233" s="1"/>
  <c r="T342"/>
  <c r="T344" s="1"/>
  <c r="T138"/>
  <c r="T140" s="1"/>
  <c r="T135"/>
  <c r="T137" s="1"/>
  <c r="T309"/>
  <c r="T311" s="1"/>
  <c r="T192"/>
  <c r="T194" s="1"/>
  <c r="T165"/>
  <c r="T167" s="1"/>
  <c r="R447"/>
  <c r="R449" s="1"/>
  <c r="R453"/>
  <c r="R455" s="1"/>
  <c r="G471"/>
  <c r="G473" s="1"/>
  <c r="P459"/>
  <c r="P461" s="1"/>
  <c r="Q459" s="1"/>
  <c r="Q461" s="1"/>
  <c r="R459" s="1"/>
  <c r="R461" s="1"/>
  <c r="S459" s="1"/>
  <c r="S461" s="1"/>
  <c r="T459" s="1"/>
  <c r="T461" s="1"/>
  <c r="U459" s="1"/>
  <c r="U461" s="1"/>
  <c r="L462"/>
  <c r="L464" s="1"/>
  <c r="E481"/>
  <c r="G481"/>
  <c r="I481"/>
  <c r="K481"/>
  <c r="M481"/>
  <c r="O481"/>
  <c r="Q481"/>
  <c r="S481"/>
  <c r="U481"/>
  <c r="D481"/>
  <c r="D482" s="1"/>
  <c r="E480" s="1"/>
  <c r="F481"/>
  <c r="H481"/>
  <c r="J481"/>
  <c r="L481"/>
  <c r="N481"/>
  <c r="P481"/>
  <c r="R481"/>
  <c r="T481"/>
  <c r="W478"/>
  <c r="A480"/>
  <c r="A481"/>
  <c r="Z488"/>
  <c r="AA485"/>
  <c r="B485" s="1"/>
  <c r="A485" s="1"/>
  <c r="Z487"/>
  <c r="AA484"/>
  <c r="B484" s="1"/>
  <c r="Z486"/>
  <c r="AA483"/>
  <c r="B483" s="1"/>
  <c r="D483" s="1"/>
  <c r="A102" i="21" l="1"/>
  <c r="T93" i="16"/>
  <c r="T95" s="1"/>
  <c r="U93" s="1"/>
  <c r="U95" s="1"/>
  <c r="A33" i="21"/>
  <c r="T369" i="16"/>
  <c r="T371" s="1"/>
  <c r="U369" s="1"/>
  <c r="U371" s="1"/>
  <c r="T84"/>
  <c r="T86" s="1"/>
  <c r="U84" s="1"/>
  <c r="U86" s="1"/>
  <c r="T339"/>
  <c r="T341" s="1"/>
  <c r="U339" s="1"/>
  <c r="U341" s="1"/>
  <c r="A89" i="21"/>
  <c r="A94"/>
  <c r="T429" i="16"/>
  <c r="T431" s="1"/>
  <c r="U429" s="1"/>
  <c r="U431" s="1"/>
  <c r="A103" i="21"/>
  <c r="T372" i="16"/>
  <c r="T374" s="1"/>
  <c r="U372" s="1"/>
  <c r="U374" s="1"/>
  <c r="A101" i="21"/>
  <c r="T396" i="16"/>
  <c r="T398" s="1"/>
  <c r="U396" s="1"/>
  <c r="U398" s="1"/>
  <c r="T258"/>
  <c r="T260" s="1"/>
  <c r="U258" s="1"/>
  <c r="U260" s="1"/>
  <c r="A99" i="21"/>
  <c r="A96"/>
  <c r="A59"/>
  <c r="A111"/>
  <c r="S153" i="16"/>
  <c r="S155" s="1"/>
  <c r="S282"/>
  <c r="S284" s="1"/>
  <c r="S279"/>
  <c r="S281" s="1"/>
  <c r="S423"/>
  <c r="S425" s="1"/>
  <c r="T423" s="1"/>
  <c r="T425" s="1"/>
  <c r="U423" s="1"/>
  <c r="U425" s="1"/>
  <c r="S102"/>
  <c r="S104" s="1"/>
  <c r="S162"/>
  <c r="S164" s="1"/>
  <c r="S171"/>
  <c r="S173" s="1"/>
  <c r="S174"/>
  <c r="S176" s="1"/>
  <c r="S222"/>
  <c r="S224" s="1"/>
  <c r="S90"/>
  <c r="S92" s="1"/>
  <c r="S276"/>
  <c r="S278" s="1"/>
  <c r="S210"/>
  <c r="S212" s="1"/>
  <c r="S219"/>
  <c r="S221" s="1"/>
  <c r="S144"/>
  <c r="S146" s="1"/>
  <c r="S237"/>
  <c r="S239" s="1"/>
  <c r="S195"/>
  <c r="S197" s="1"/>
  <c r="S132"/>
  <c r="S134" s="1"/>
  <c r="S414"/>
  <c r="S416" s="1"/>
  <c r="S255"/>
  <c r="S257" s="1"/>
  <c r="S117"/>
  <c r="S119" s="1"/>
  <c r="S243"/>
  <c r="S245" s="1"/>
  <c r="T243" s="1"/>
  <c r="T245" s="1"/>
  <c r="U243" s="1"/>
  <c r="U245" s="1"/>
  <c r="A75" i="21"/>
  <c r="S96" i="16"/>
  <c r="S98" s="1"/>
  <c r="S441"/>
  <c r="S443" s="1"/>
  <c r="S234"/>
  <c r="S236" s="1"/>
  <c r="A80" i="21"/>
  <c r="S99" i="16"/>
  <c r="S101" s="1"/>
  <c r="A36" i="21"/>
  <c r="S111" i="16"/>
  <c r="S113" s="1"/>
  <c r="S204"/>
  <c r="S206" s="1"/>
  <c r="S129"/>
  <c r="S131" s="1"/>
  <c r="S150"/>
  <c r="S152" s="1"/>
  <c r="S198"/>
  <c r="S200" s="1"/>
  <c r="S78"/>
  <c r="S80" s="1"/>
  <c r="S216"/>
  <c r="S218" s="1"/>
  <c r="S225"/>
  <c r="S227" s="1"/>
  <c r="S264"/>
  <c r="S266" s="1"/>
  <c r="S426"/>
  <c r="S428" s="1"/>
  <c r="S81"/>
  <c r="S83" s="1"/>
  <c r="S387"/>
  <c r="S389" s="1"/>
  <c r="S156"/>
  <c r="S158" s="1"/>
  <c r="S228"/>
  <c r="S230" s="1"/>
  <c r="S252"/>
  <c r="S254" s="1"/>
  <c r="S303"/>
  <c r="S305" s="1"/>
  <c r="S147"/>
  <c r="S149" s="1"/>
  <c r="S249"/>
  <c r="S251" s="1"/>
  <c r="S120"/>
  <c r="S122" s="1"/>
  <c r="A130" i="21"/>
  <c r="A48"/>
  <c r="A67"/>
  <c r="A53"/>
  <c r="R183" i="16"/>
  <c r="R185" s="1"/>
  <c r="R375"/>
  <c r="R377" s="1"/>
  <c r="R126"/>
  <c r="R128" s="1"/>
  <c r="R240"/>
  <c r="R242" s="1"/>
  <c r="R390"/>
  <c r="R392" s="1"/>
  <c r="N456"/>
  <c r="N458" s="1"/>
  <c r="U165"/>
  <c r="U167" s="1"/>
  <c r="U135"/>
  <c r="U137" s="1"/>
  <c r="U138"/>
  <c r="U140" s="1"/>
  <c r="U342"/>
  <c r="U344" s="1"/>
  <c r="U123"/>
  <c r="U125" s="1"/>
  <c r="U288"/>
  <c r="U290" s="1"/>
  <c r="U207"/>
  <c r="U209" s="1"/>
  <c r="U168"/>
  <c r="U170" s="1"/>
  <c r="U57"/>
  <c r="U59" s="1"/>
  <c r="U285"/>
  <c r="U287" s="1"/>
  <c r="U63"/>
  <c r="U65" s="1"/>
  <c r="U180"/>
  <c r="U182" s="1"/>
  <c r="U366"/>
  <c r="U368" s="1"/>
  <c r="U273"/>
  <c r="U275" s="1"/>
  <c r="U348"/>
  <c r="U350" s="1"/>
  <c r="U246"/>
  <c r="U248" s="1"/>
  <c r="U318"/>
  <c r="U320" s="1"/>
  <c r="U297"/>
  <c r="U299" s="1"/>
  <c r="U192"/>
  <c r="U194" s="1"/>
  <c r="U108"/>
  <c r="U110" s="1"/>
  <c r="U309"/>
  <c r="U311" s="1"/>
  <c r="U231"/>
  <c r="U233" s="1"/>
  <c r="U411"/>
  <c r="U413" s="1"/>
  <c r="U294"/>
  <c r="U296" s="1"/>
  <c r="U114"/>
  <c r="U116" s="1"/>
  <c r="U300"/>
  <c r="U302" s="1"/>
  <c r="U66"/>
  <c r="U68" s="1"/>
  <c r="U141"/>
  <c r="U143" s="1"/>
  <c r="U291"/>
  <c r="U293" s="1"/>
  <c r="U402"/>
  <c r="U404" s="1"/>
  <c r="U201"/>
  <c r="U203" s="1"/>
  <c r="U159"/>
  <c r="U161" s="1"/>
  <c r="U177"/>
  <c r="U179" s="1"/>
  <c r="U363"/>
  <c r="U365" s="1"/>
  <c r="U105"/>
  <c r="U107" s="1"/>
  <c r="S447"/>
  <c r="S449" s="1"/>
  <c r="T447" s="1"/>
  <c r="T449" s="1"/>
  <c r="U447" s="1"/>
  <c r="U449" s="1"/>
  <c r="S453"/>
  <c r="S455" s="1"/>
  <c r="H471"/>
  <c r="H473" s="1"/>
  <c r="M462"/>
  <c r="M464" s="1"/>
  <c r="N462" s="1"/>
  <c r="N464" s="1"/>
  <c r="E482"/>
  <c r="F480" s="1"/>
  <c r="F482" s="1"/>
  <c r="G480" s="1"/>
  <c r="G482" s="1"/>
  <c r="F477"/>
  <c r="F479" s="1"/>
  <c r="D484"/>
  <c r="D485" s="1"/>
  <c r="E483" s="1"/>
  <c r="F484"/>
  <c r="H484"/>
  <c r="J484"/>
  <c r="L484"/>
  <c r="N484"/>
  <c r="P484"/>
  <c r="R484"/>
  <c r="T484"/>
  <c r="E484"/>
  <c r="G484"/>
  <c r="I484"/>
  <c r="K484"/>
  <c r="M484"/>
  <c r="O484"/>
  <c r="Q484"/>
  <c r="S484"/>
  <c r="U484"/>
  <c r="W481"/>
  <c r="A484"/>
  <c r="A483"/>
  <c r="AA488"/>
  <c r="B488" s="1"/>
  <c r="A488" s="1"/>
  <c r="Z491"/>
  <c r="Z489"/>
  <c r="AA486"/>
  <c r="B486" s="1"/>
  <c r="D486" s="1"/>
  <c r="Z490"/>
  <c r="AA487"/>
  <c r="B487" s="1"/>
  <c r="A98" i="21" l="1"/>
  <c r="A76"/>
  <c r="A81"/>
  <c r="A107"/>
  <c r="A116"/>
  <c r="A104"/>
  <c r="T120" i="16"/>
  <c r="T122" s="1"/>
  <c r="U120" s="1"/>
  <c r="U122" s="1"/>
  <c r="T147"/>
  <c r="T149" s="1"/>
  <c r="U147" s="1"/>
  <c r="U149" s="1"/>
  <c r="A54" i="21"/>
  <c r="T252" i="16"/>
  <c r="T254" s="1"/>
  <c r="U252" s="1"/>
  <c r="U254" s="1"/>
  <c r="A86" i="21"/>
  <c r="T156" i="16"/>
  <c r="T158" s="1"/>
  <c r="U156" s="1"/>
  <c r="U158" s="1"/>
  <c r="T81"/>
  <c r="T83" s="1"/>
  <c r="U81" s="1"/>
  <c r="U83" s="1"/>
  <c r="T426"/>
  <c r="T428" s="1"/>
  <c r="U426" s="1"/>
  <c r="U428" s="1"/>
  <c r="T225"/>
  <c r="T227" s="1"/>
  <c r="U225" s="1"/>
  <c r="U227" s="1"/>
  <c r="T78"/>
  <c r="T80" s="1"/>
  <c r="U78" s="1"/>
  <c r="U80" s="1"/>
  <c r="T150"/>
  <c r="T152" s="1"/>
  <c r="U150" s="1"/>
  <c r="U152" s="1"/>
  <c r="T204"/>
  <c r="T206" s="1"/>
  <c r="U204" s="1"/>
  <c r="U206" s="1"/>
  <c r="T441"/>
  <c r="T443" s="1"/>
  <c r="U441" s="1"/>
  <c r="U443" s="1"/>
  <c r="T96"/>
  <c r="T98" s="1"/>
  <c r="U96" s="1"/>
  <c r="U98" s="1"/>
  <c r="T255"/>
  <c r="T257" s="1"/>
  <c r="U255" s="1"/>
  <c r="U257" s="1"/>
  <c r="T132"/>
  <c r="T134" s="1"/>
  <c r="U132" s="1"/>
  <c r="U134" s="1"/>
  <c r="A49" i="21"/>
  <c r="T144" i="16"/>
  <c r="T146" s="1"/>
  <c r="U144" s="1"/>
  <c r="U146" s="1"/>
  <c r="T219"/>
  <c r="T221" s="1"/>
  <c r="U219" s="1"/>
  <c r="U221" s="1"/>
  <c r="T210"/>
  <c r="T212" s="1"/>
  <c r="U210" s="1"/>
  <c r="U212" s="1"/>
  <c r="T90"/>
  <c r="T92" s="1"/>
  <c r="U90" s="1"/>
  <c r="U92" s="1"/>
  <c r="T174"/>
  <c r="T176" s="1"/>
  <c r="U174" s="1"/>
  <c r="U176" s="1"/>
  <c r="T162"/>
  <c r="T164" s="1"/>
  <c r="U162" s="1"/>
  <c r="U164" s="1"/>
  <c r="T279"/>
  <c r="T281" s="1"/>
  <c r="U279" s="1"/>
  <c r="U281" s="1"/>
  <c r="T282"/>
  <c r="T284" s="1"/>
  <c r="U282" s="1"/>
  <c r="U284" s="1"/>
  <c r="T153"/>
  <c r="T155" s="1"/>
  <c r="U153" s="1"/>
  <c r="U155" s="1"/>
  <c r="A78" i="21"/>
  <c r="A68"/>
  <c r="T249" i="16"/>
  <c r="T251" s="1"/>
  <c r="U249" s="1"/>
  <c r="U251" s="1"/>
  <c r="T303"/>
  <c r="T305" s="1"/>
  <c r="U303" s="1"/>
  <c r="U305" s="1"/>
  <c r="T228"/>
  <c r="T230" s="1"/>
  <c r="U228" s="1"/>
  <c r="U230" s="1"/>
  <c r="A64" i="21"/>
  <c r="T387" i="16"/>
  <c r="T389" s="1"/>
  <c r="U387" s="1"/>
  <c r="U389" s="1"/>
  <c r="T264"/>
  <c r="T266" s="1"/>
  <c r="U264" s="1"/>
  <c r="U266" s="1"/>
  <c r="T216"/>
  <c r="T218" s="1"/>
  <c r="U216" s="1"/>
  <c r="U218" s="1"/>
  <c r="T198"/>
  <c r="T200" s="1"/>
  <c r="U198" s="1"/>
  <c r="U200" s="1"/>
  <c r="T129"/>
  <c r="T131" s="1"/>
  <c r="U129" s="1"/>
  <c r="U131" s="1"/>
  <c r="T111"/>
  <c r="T113" s="1"/>
  <c r="U111" s="1"/>
  <c r="U113" s="1"/>
  <c r="T99"/>
  <c r="T101" s="1"/>
  <c r="U99" s="1"/>
  <c r="U101" s="1"/>
  <c r="T234"/>
  <c r="T236" s="1"/>
  <c r="U234" s="1"/>
  <c r="U236" s="1"/>
  <c r="T117"/>
  <c r="T119" s="1"/>
  <c r="U117" s="1"/>
  <c r="U119" s="1"/>
  <c r="T414"/>
  <c r="T416" s="1"/>
  <c r="U414" s="1"/>
  <c r="U416" s="1"/>
  <c r="T195"/>
  <c r="T197" s="1"/>
  <c r="U195" s="1"/>
  <c r="U197" s="1"/>
  <c r="T237"/>
  <c r="T239" s="1"/>
  <c r="U237" s="1"/>
  <c r="U239" s="1"/>
  <c r="T276"/>
  <c r="T278" s="1"/>
  <c r="U276" s="1"/>
  <c r="U278" s="1"/>
  <c r="T222"/>
  <c r="T224" s="1"/>
  <c r="U222" s="1"/>
  <c r="U224" s="1"/>
  <c r="T171"/>
  <c r="T173" s="1"/>
  <c r="U171" s="1"/>
  <c r="U173" s="1"/>
  <c r="A62" i="21"/>
  <c r="T102" i="16"/>
  <c r="T104" s="1"/>
  <c r="U102" s="1"/>
  <c r="U104" s="1"/>
  <c r="A63" i="21"/>
  <c r="A32"/>
  <c r="A109"/>
  <c r="A10"/>
  <c r="A35"/>
  <c r="A61"/>
  <c r="A83"/>
  <c r="A66"/>
  <c r="A55"/>
  <c r="A129"/>
  <c r="A57"/>
  <c r="A85"/>
  <c r="A72"/>
  <c r="A56"/>
  <c r="A133"/>
  <c r="A58"/>
  <c r="A65"/>
  <c r="A87"/>
  <c r="S375" i="16"/>
  <c r="S377" s="1"/>
  <c r="S390"/>
  <c r="S392" s="1"/>
  <c r="S126"/>
  <c r="S128" s="1"/>
  <c r="A37" i="21"/>
  <c r="S240" i="16"/>
  <c r="S242" s="1"/>
  <c r="S183"/>
  <c r="S185" s="1"/>
  <c r="I471"/>
  <c r="I473" s="1"/>
  <c r="O456"/>
  <c r="O458" s="1"/>
  <c r="T453"/>
  <c r="T455" s="1"/>
  <c r="G477"/>
  <c r="G479" s="1"/>
  <c r="O462"/>
  <c r="O464" s="1"/>
  <c r="H480"/>
  <c r="H482" s="1"/>
  <c r="E485"/>
  <c r="F483" s="1"/>
  <c r="F485" s="1"/>
  <c r="G483" s="1"/>
  <c r="G485" s="1"/>
  <c r="H483" s="1"/>
  <c r="H485" s="1"/>
  <c r="I483" s="1"/>
  <c r="I485" s="1"/>
  <c r="J483" s="1"/>
  <c r="J485" s="1"/>
  <c r="K483" s="1"/>
  <c r="K485" s="1"/>
  <c r="L483" s="1"/>
  <c r="L485" s="1"/>
  <c r="E487"/>
  <c r="G487"/>
  <c r="I487"/>
  <c r="K487"/>
  <c r="M487"/>
  <c r="O487"/>
  <c r="Q487"/>
  <c r="S487"/>
  <c r="U487"/>
  <c r="D487"/>
  <c r="D488" s="1"/>
  <c r="E486" s="1"/>
  <c r="F487"/>
  <c r="H487"/>
  <c r="J487"/>
  <c r="L487"/>
  <c r="N487"/>
  <c r="P487"/>
  <c r="R487"/>
  <c r="T487"/>
  <c r="W484"/>
  <c r="A486"/>
  <c r="A487"/>
  <c r="AA491"/>
  <c r="B491" s="1"/>
  <c r="A491" s="1"/>
  <c r="Z494"/>
  <c r="Z493"/>
  <c r="AA490"/>
  <c r="B490" s="1"/>
  <c r="Z492"/>
  <c r="AA489"/>
  <c r="B489" s="1"/>
  <c r="D489" s="1"/>
  <c r="A82" i="21" l="1"/>
  <c r="T183" i="16"/>
  <c r="T185" s="1"/>
  <c r="U183" s="1"/>
  <c r="U185" s="1"/>
  <c r="T240"/>
  <c r="T242" s="1"/>
  <c r="U240" s="1"/>
  <c r="U242" s="1"/>
  <c r="T126"/>
  <c r="T128" s="1"/>
  <c r="U126" s="1"/>
  <c r="U128" s="1"/>
  <c r="A71" i="21"/>
  <c r="T390" i="16"/>
  <c r="T392" s="1"/>
  <c r="U390" s="1"/>
  <c r="U392" s="1"/>
  <c r="T375"/>
  <c r="T377" s="1"/>
  <c r="U375" s="1"/>
  <c r="U377" s="1"/>
  <c r="P456"/>
  <c r="P458" s="1"/>
  <c r="M483"/>
  <c r="M485" s="1"/>
  <c r="J471"/>
  <c r="J473" s="1"/>
  <c r="U453"/>
  <c r="U455" s="1"/>
  <c r="H477"/>
  <c r="H479" s="1"/>
  <c r="P462"/>
  <c r="P464" s="1"/>
  <c r="E488"/>
  <c r="I480"/>
  <c r="I482" s="1"/>
  <c r="J480" s="1"/>
  <c r="J482" s="1"/>
  <c r="D490"/>
  <c r="D491" s="1"/>
  <c r="F490"/>
  <c r="H490"/>
  <c r="J490"/>
  <c r="L490"/>
  <c r="N490"/>
  <c r="P490"/>
  <c r="R490"/>
  <c r="T490"/>
  <c r="E490"/>
  <c r="G490"/>
  <c r="I490"/>
  <c r="K490"/>
  <c r="M490"/>
  <c r="O490"/>
  <c r="Q490"/>
  <c r="S490"/>
  <c r="U490"/>
  <c r="W487"/>
  <c r="A489"/>
  <c r="A490"/>
  <c r="AA494"/>
  <c r="B494" s="1"/>
  <c r="A494" s="1"/>
  <c r="Z497"/>
  <c r="AA493"/>
  <c r="B493" s="1"/>
  <c r="Z496"/>
  <c r="Z495"/>
  <c r="AA492"/>
  <c r="B492" s="1"/>
  <c r="D492" s="1"/>
  <c r="Q456" l="1"/>
  <c r="Q458" s="1"/>
  <c r="N483"/>
  <c r="N485" s="1"/>
  <c r="O483" s="1"/>
  <c r="O485" s="1"/>
  <c r="P483" s="1"/>
  <c r="P485" s="1"/>
  <c r="Q483" s="1"/>
  <c r="Q485" s="1"/>
  <c r="R483" s="1"/>
  <c r="R485" s="1"/>
  <c r="S483" s="1"/>
  <c r="S485" s="1"/>
  <c r="T483" s="1"/>
  <c r="T485" s="1"/>
  <c r="U483" s="1"/>
  <c r="U485" s="1"/>
  <c r="K471"/>
  <c r="K473" s="1"/>
  <c r="L471" s="1"/>
  <c r="L473" s="1"/>
  <c r="I477"/>
  <c r="I479" s="1"/>
  <c r="J477" s="1"/>
  <c r="J479" s="1"/>
  <c r="K477" s="1"/>
  <c r="K479" s="1"/>
  <c r="E489"/>
  <c r="E491" s="1"/>
  <c r="F486"/>
  <c r="F488" s="1"/>
  <c r="Q462"/>
  <c r="Q464" s="1"/>
  <c r="K480"/>
  <c r="K482" s="1"/>
  <c r="L480" s="1"/>
  <c r="L482" s="1"/>
  <c r="M480" s="1"/>
  <c r="M482" s="1"/>
  <c r="N480" s="1"/>
  <c r="N482" s="1"/>
  <c r="O480" s="1"/>
  <c r="O482" s="1"/>
  <c r="P480" s="1"/>
  <c r="P482" s="1"/>
  <c r="Q480" s="1"/>
  <c r="Q482" s="1"/>
  <c r="R480" s="1"/>
  <c r="R482" s="1"/>
  <c r="S480" s="1"/>
  <c r="S482" s="1"/>
  <c r="T480" s="1"/>
  <c r="T482" s="1"/>
  <c r="U480" s="1"/>
  <c r="U482" s="1"/>
  <c r="E493"/>
  <c r="G493"/>
  <c r="I493"/>
  <c r="K493"/>
  <c r="M493"/>
  <c r="O493"/>
  <c r="Q493"/>
  <c r="S493"/>
  <c r="U493"/>
  <c r="D493"/>
  <c r="D494" s="1"/>
  <c r="E492" s="1"/>
  <c r="F493"/>
  <c r="H493"/>
  <c r="J493"/>
  <c r="L493"/>
  <c r="N493"/>
  <c r="P493"/>
  <c r="R493"/>
  <c r="T493"/>
  <c r="W490"/>
  <c r="A493"/>
  <c r="A492"/>
  <c r="Z500"/>
  <c r="AA497"/>
  <c r="B497" s="1"/>
  <c r="A497" s="1"/>
  <c r="Z498"/>
  <c r="AA495"/>
  <c r="B495" s="1"/>
  <c r="D495" s="1"/>
  <c r="Z499"/>
  <c r="AA496"/>
  <c r="B496" s="1"/>
  <c r="R456" l="1"/>
  <c r="R458" s="1"/>
  <c r="R462"/>
  <c r="R464" s="1"/>
  <c r="M471"/>
  <c r="M473" s="1"/>
  <c r="G486"/>
  <c r="G488" s="1"/>
  <c r="L477"/>
  <c r="L479" s="1"/>
  <c r="E494"/>
  <c r="F492" s="1"/>
  <c r="F494" s="1"/>
  <c r="G492" s="1"/>
  <c r="G494" s="1"/>
  <c r="H492" s="1"/>
  <c r="H494" s="1"/>
  <c r="I492" s="1"/>
  <c r="I494" s="1"/>
  <c r="J492" s="1"/>
  <c r="J494" s="1"/>
  <c r="K492" s="1"/>
  <c r="K494" s="1"/>
  <c r="L492" s="1"/>
  <c r="L494" s="1"/>
  <c r="M492" s="1"/>
  <c r="M494" s="1"/>
  <c r="N492" s="1"/>
  <c r="N494" s="1"/>
  <c r="O492" s="1"/>
  <c r="O494" s="1"/>
  <c r="P492" s="1"/>
  <c r="P494" s="1"/>
  <c r="Q492" s="1"/>
  <c r="Q494" s="1"/>
  <c r="R492" s="1"/>
  <c r="R494" s="1"/>
  <c r="S492" s="1"/>
  <c r="S494" s="1"/>
  <c r="T492" s="1"/>
  <c r="T494" s="1"/>
  <c r="U492" s="1"/>
  <c r="U494" s="1"/>
  <c r="F489"/>
  <c r="F491" s="1"/>
  <c r="D496"/>
  <c r="D497" s="1"/>
  <c r="F496"/>
  <c r="H496"/>
  <c r="J496"/>
  <c r="L496"/>
  <c r="N496"/>
  <c r="P496"/>
  <c r="R496"/>
  <c r="T496"/>
  <c r="E496"/>
  <c r="G496"/>
  <c r="I496"/>
  <c r="K496"/>
  <c r="M496"/>
  <c r="O496"/>
  <c r="Q496"/>
  <c r="S496"/>
  <c r="U496"/>
  <c r="W493"/>
  <c r="A495"/>
  <c r="A496"/>
  <c r="AA500"/>
  <c r="B500" s="1"/>
  <c r="A500" s="1"/>
  <c r="Z503"/>
  <c r="Z502"/>
  <c r="AA499"/>
  <c r="B499" s="1"/>
  <c r="Z501"/>
  <c r="AA498"/>
  <c r="B498" s="1"/>
  <c r="D498" s="1"/>
  <c r="S456" l="1"/>
  <c r="S458" s="1"/>
  <c r="N471"/>
  <c r="N473" s="1"/>
  <c r="O471" s="1"/>
  <c r="O473" s="1"/>
  <c r="E495"/>
  <c r="E497" s="1"/>
  <c r="S462"/>
  <c r="S464" s="1"/>
  <c r="T462" s="1"/>
  <c r="T464" s="1"/>
  <c r="U462" s="1"/>
  <c r="U464" s="1"/>
  <c r="H486"/>
  <c r="H488" s="1"/>
  <c r="I486" s="1"/>
  <c r="I488" s="1"/>
  <c r="G489"/>
  <c r="G491" s="1"/>
  <c r="M477"/>
  <c r="M479" s="1"/>
  <c r="E499"/>
  <c r="G499"/>
  <c r="I499"/>
  <c r="K499"/>
  <c r="M499"/>
  <c r="O499"/>
  <c r="Q499"/>
  <c r="S499"/>
  <c r="U499"/>
  <c r="D499"/>
  <c r="D500" s="1"/>
  <c r="E498" s="1"/>
  <c r="F499"/>
  <c r="H499"/>
  <c r="J499"/>
  <c r="L499"/>
  <c r="N499"/>
  <c r="P499"/>
  <c r="R499"/>
  <c r="T499"/>
  <c r="W496"/>
  <c r="A499"/>
  <c r="A498"/>
  <c r="AA503"/>
  <c r="B503" s="1"/>
  <c r="A503" s="1"/>
  <c r="Z506"/>
  <c r="Z505"/>
  <c r="AA502"/>
  <c r="B502" s="1"/>
  <c r="Z504"/>
  <c r="AA501"/>
  <c r="B501" s="1"/>
  <c r="D501" s="1"/>
  <c r="T456" l="1"/>
  <c r="T458" s="1"/>
  <c r="U456" s="1"/>
  <c r="U458" s="1"/>
  <c r="P471"/>
  <c r="P473" s="1"/>
  <c r="Q471" s="1"/>
  <c r="Q473" s="1"/>
  <c r="N477"/>
  <c r="N479" s="1"/>
  <c r="F495"/>
  <c r="F497" s="1"/>
  <c r="J486"/>
  <c r="J488" s="1"/>
  <c r="K486" s="1"/>
  <c r="K488" s="1"/>
  <c r="L486" s="1"/>
  <c r="L488" s="1"/>
  <c r="M486" s="1"/>
  <c r="M488" s="1"/>
  <c r="N486" s="1"/>
  <c r="N488" s="1"/>
  <c r="O486" s="1"/>
  <c r="O488" s="1"/>
  <c r="P486" s="1"/>
  <c r="P488" s="1"/>
  <c r="H489"/>
  <c r="H491" s="1"/>
  <c r="E500"/>
  <c r="F498" s="1"/>
  <c r="F500" s="1"/>
  <c r="D502"/>
  <c r="D503" s="1"/>
  <c r="F502"/>
  <c r="H502"/>
  <c r="J502"/>
  <c r="L502"/>
  <c r="N502"/>
  <c r="P502"/>
  <c r="R502"/>
  <c r="T502"/>
  <c r="E502"/>
  <c r="G502"/>
  <c r="I502"/>
  <c r="K502"/>
  <c r="M502"/>
  <c r="O502"/>
  <c r="Q502"/>
  <c r="S502"/>
  <c r="U502"/>
  <c r="W499"/>
  <c r="A502"/>
  <c r="A501"/>
  <c r="Z509"/>
  <c r="AA506"/>
  <c r="B506" s="1"/>
  <c r="A506" s="1"/>
  <c r="Z507"/>
  <c r="AA504"/>
  <c r="B504" s="1"/>
  <c r="D504" s="1"/>
  <c r="AA505"/>
  <c r="B505" s="1"/>
  <c r="Z508"/>
  <c r="G498" l="1"/>
  <c r="G500" s="1"/>
  <c r="H498" s="1"/>
  <c r="H500" s="1"/>
  <c r="O477"/>
  <c r="O479" s="1"/>
  <c r="P477" s="1"/>
  <c r="P479" s="1"/>
  <c r="I489"/>
  <c r="I491" s="1"/>
  <c r="J489" s="1"/>
  <c r="J491" s="1"/>
  <c r="G495"/>
  <c r="G497" s="1"/>
  <c r="E501"/>
  <c r="E503" s="1"/>
  <c r="R471"/>
  <c r="R473" s="1"/>
  <c r="Q486"/>
  <c r="Q488" s="1"/>
  <c r="R486" s="1"/>
  <c r="R488" s="1"/>
  <c r="S486" s="1"/>
  <c r="S488" s="1"/>
  <c r="T486" s="1"/>
  <c r="T488" s="1"/>
  <c r="U486" s="1"/>
  <c r="U488" s="1"/>
  <c r="E505"/>
  <c r="G505"/>
  <c r="I505"/>
  <c r="K505"/>
  <c r="M505"/>
  <c r="O505"/>
  <c r="Q505"/>
  <c r="S505"/>
  <c r="U505"/>
  <c r="D505"/>
  <c r="D506" s="1"/>
  <c r="E504" s="1"/>
  <c r="F505"/>
  <c r="H505"/>
  <c r="J505"/>
  <c r="L505"/>
  <c r="N505"/>
  <c r="P505"/>
  <c r="R505"/>
  <c r="T505"/>
  <c r="W502"/>
  <c r="A504"/>
  <c r="A505"/>
  <c r="AA509"/>
  <c r="B509" s="1"/>
  <c r="A509" s="1"/>
  <c r="Z512"/>
  <c r="Z510"/>
  <c r="AA507"/>
  <c r="B507" s="1"/>
  <c r="D507" s="1"/>
  <c r="Z511"/>
  <c r="AA508"/>
  <c r="B508" s="1"/>
  <c r="H495" l="1"/>
  <c r="H497" s="1"/>
  <c r="S471"/>
  <c r="S473" s="1"/>
  <c r="T471" s="1"/>
  <c r="T473" s="1"/>
  <c r="U471" s="1"/>
  <c r="U473" s="1"/>
  <c r="F501"/>
  <c r="F503" s="1"/>
  <c r="Q477"/>
  <c r="Q479" s="1"/>
  <c r="K489"/>
  <c r="K491" s="1"/>
  <c r="I498"/>
  <c r="I500" s="1"/>
  <c r="E506"/>
  <c r="D508"/>
  <c r="D509" s="1"/>
  <c r="E507" s="1"/>
  <c r="F508"/>
  <c r="H508"/>
  <c r="J508"/>
  <c r="L508"/>
  <c r="N508"/>
  <c r="P508"/>
  <c r="R508"/>
  <c r="T508"/>
  <c r="E508"/>
  <c r="G508"/>
  <c r="I508"/>
  <c r="K508"/>
  <c r="M508"/>
  <c r="O508"/>
  <c r="Q508"/>
  <c r="S508"/>
  <c r="U508"/>
  <c r="W505"/>
  <c r="A507"/>
  <c r="A508"/>
  <c r="Z515"/>
  <c r="AA512"/>
  <c r="B512" s="1"/>
  <c r="A512" s="1"/>
  <c r="Z513"/>
  <c r="AA510"/>
  <c r="B510" s="1"/>
  <c r="D510" s="1"/>
  <c r="Z514"/>
  <c r="AA511"/>
  <c r="B511" s="1"/>
  <c r="A110" i="21" l="1"/>
  <c r="J498" i="16"/>
  <c r="J500" s="1"/>
  <c r="K498" s="1"/>
  <c r="K500" s="1"/>
  <c r="I495"/>
  <c r="I497" s="1"/>
  <c r="R477"/>
  <c r="R479" s="1"/>
  <c r="G501"/>
  <c r="G503" s="1"/>
  <c r="F504"/>
  <c r="F506" s="1"/>
  <c r="L489"/>
  <c r="L491" s="1"/>
  <c r="E509"/>
  <c r="F507" s="1"/>
  <c r="F509" s="1"/>
  <c r="E511"/>
  <c r="G511"/>
  <c r="I511"/>
  <c r="K511"/>
  <c r="M511"/>
  <c r="O511"/>
  <c r="Q511"/>
  <c r="S511"/>
  <c r="U511"/>
  <c r="D511"/>
  <c r="D512" s="1"/>
  <c r="F511"/>
  <c r="H511"/>
  <c r="J511"/>
  <c r="L511"/>
  <c r="N511"/>
  <c r="P511"/>
  <c r="R511"/>
  <c r="T511"/>
  <c r="W508"/>
  <c r="A510"/>
  <c r="A511"/>
  <c r="Z518"/>
  <c r="AA515"/>
  <c r="B515" s="1"/>
  <c r="A515" s="1"/>
  <c r="Z517"/>
  <c r="AA514"/>
  <c r="B514" s="1"/>
  <c r="Z516"/>
  <c r="AA513"/>
  <c r="B513" s="1"/>
  <c r="D513" s="1"/>
  <c r="L498" l="1"/>
  <c r="L500" s="1"/>
  <c r="G507"/>
  <c r="G509" s="1"/>
  <c r="H507" s="1"/>
  <c r="H509" s="1"/>
  <c r="J495"/>
  <c r="J497" s="1"/>
  <c r="E510"/>
  <c r="E512" s="1"/>
  <c r="S477"/>
  <c r="S479" s="1"/>
  <c r="H501"/>
  <c r="H503" s="1"/>
  <c r="I501" s="1"/>
  <c r="I503" s="1"/>
  <c r="G504"/>
  <c r="G506" s="1"/>
  <c r="M489"/>
  <c r="M491" s="1"/>
  <c r="D514"/>
  <c r="D515" s="1"/>
  <c r="E513" s="1"/>
  <c r="F514"/>
  <c r="H514"/>
  <c r="J514"/>
  <c r="L514"/>
  <c r="N514"/>
  <c r="P514"/>
  <c r="R514"/>
  <c r="T514"/>
  <c r="E514"/>
  <c r="G514"/>
  <c r="I514"/>
  <c r="K514"/>
  <c r="M514"/>
  <c r="O514"/>
  <c r="Q514"/>
  <c r="S514"/>
  <c r="U514"/>
  <c r="W511"/>
  <c r="A514"/>
  <c r="A513"/>
  <c r="AA518"/>
  <c r="B518" s="1"/>
  <c r="A518" s="1"/>
  <c r="Z521"/>
  <c r="Z519"/>
  <c r="AA516"/>
  <c r="B516" s="1"/>
  <c r="D516" s="1"/>
  <c r="Z520"/>
  <c r="AA517"/>
  <c r="B517" s="1"/>
  <c r="M498" l="1"/>
  <c r="M500" s="1"/>
  <c r="K495"/>
  <c r="K497" s="1"/>
  <c r="L495" s="1"/>
  <c r="L497" s="1"/>
  <c r="I507"/>
  <c r="I509" s="1"/>
  <c r="N489"/>
  <c r="N491" s="1"/>
  <c r="T477"/>
  <c r="T479" s="1"/>
  <c r="J501"/>
  <c r="J503" s="1"/>
  <c r="H504"/>
  <c r="H506" s="1"/>
  <c r="F510"/>
  <c r="F512" s="1"/>
  <c r="E515"/>
  <c r="F513" s="1"/>
  <c r="F515" s="1"/>
  <c r="G513" s="1"/>
  <c r="G515" s="1"/>
  <c r="H513" s="1"/>
  <c r="H515" s="1"/>
  <c r="I513" s="1"/>
  <c r="I515" s="1"/>
  <c r="J513" s="1"/>
  <c r="J515" s="1"/>
  <c r="K513" s="1"/>
  <c r="K515" s="1"/>
  <c r="L513" s="1"/>
  <c r="L515" s="1"/>
  <c r="M513" s="1"/>
  <c r="M515" s="1"/>
  <c r="N513" s="1"/>
  <c r="N515" s="1"/>
  <c r="O513" s="1"/>
  <c r="O515" s="1"/>
  <c r="P513" s="1"/>
  <c r="P515" s="1"/>
  <c r="Q513" s="1"/>
  <c r="Q515" s="1"/>
  <c r="R513" s="1"/>
  <c r="R515" s="1"/>
  <c r="S513" s="1"/>
  <c r="S515" s="1"/>
  <c r="T513" s="1"/>
  <c r="T515" s="1"/>
  <c r="U513" s="1"/>
  <c r="U515" s="1"/>
  <c r="E517"/>
  <c r="G517"/>
  <c r="I517"/>
  <c r="K517"/>
  <c r="M517"/>
  <c r="O517"/>
  <c r="Q517"/>
  <c r="S517"/>
  <c r="U517"/>
  <c r="D517"/>
  <c r="D518" s="1"/>
  <c r="E516" s="1"/>
  <c r="F517"/>
  <c r="H517"/>
  <c r="J517"/>
  <c r="L517"/>
  <c r="N517"/>
  <c r="P517"/>
  <c r="R517"/>
  <c r="T517"/>
  <c r="W514"/>
  <c r="A516"/>
  <c r="A517"/>
  <c r="AA521"/>
  <c r="B521" s="1"/>
  <c r="A521" s="1"/>
  <c r="Z524"/>
  <c r="AA519"/>
  <c r="B519" s="1"/>
  <c r="D519" s="1"/>
  <c r="Z522"/>
  <c r="AA520"/>
  <c r="B520" s="1"/>
  <c r="Z523"/>
  <c r="N498" l="1"/>
  <c r="N500" s="1"/>
  <c r="O498" s="1"/>
  <c r="O500" s="1"/>
  <c r="J507"/>
  <c r="J509" s="1"/>
  <c r="I504"/>
  <c r="I506" s="1"/>
  <c r="O489"/>
  <c r="O491" s="1"/>
  <c r="P489" s="1"/>
  <c r="P491" s="1"/>
  <c r="M495"/>
  <c r="M497" s="1"/>
  <c r="G510"/>
  <c r="G512" s="1"/>
  <c r="U477"/>
  <c r="U479" s="1"/>
  <c r="K501"/>
  <c r="K503" s="1"/>
  <c r="J504"/>
  <c r="J506" s="1"/>
  <c r="E518"/>
  <c r="F516" s="1"/>
  <c r="F518" s="1"/>
  <c r="G516" s="1"/>
  <c r="G518" s="1"/>
  <c r="H516" s="1"/>
  <c r="H518" s="1"/>
  <c r="I516" s="1"/>
  <c r="I518" s="1"/>
  <c r="J516" s="1"/>
  <c r="J518" s="1"/>
  <c r="K516" s="1"/>
  <c r="K518" s="1"/>
  <c r="L516" s="1"/>
  <c r="L518" s="1"/>
  <c r="M516" s="1"/>
  <c r="M518" s="1"/>
  <c r="N516" s="1"/>
  <c r="N518" s="1"/>
  <c r="O516" s="1"/>
  <c r="O518" s="1"/>
  <c r="P516" s="1"/>
  <c r="P518" s="1"/>
  <c r="Q516" s="1"/>
  <c r="Q518" s="1"/>
  <c r="R516" s="1"/>
  <c r="R518" s="1"/>
  <c r="S516" s="1"/>
  <c r="S518" s="1"/>
  <c r="T516" s="1"/>
  <c r="T518" s="1"/>
  <c r="U516" s="1"/>
  <c r="U518" s="1"/>
  <c r="D520"/>
  <c r="D521" s="1"/>
  <c r="F520"/>
  <c r="H520"/>
  <c r="J520"/>
  <c r="L520"/>
  <c r="N520"/>
  <c r="P520"/>
  <c r="R520"/>
  <c r="T520"/>
  <c r="E520"/>
  <c r="G520"/>
  <c r="I520"/>
  <c r="K520"/>
  <c r="M520"/>
  <c r="O520"/>
  <c r="Q520"/>
  <c r="S520"/>
  <c r="U520"/>
  <c r="W517"/>
  <c r="A519"/>
  <c r="A520"/>
  <c r="Z527"/>
  <c r="AA524"/>
  <c r="B524" s="1"/>
  <c r="A524" s="1"/>
  <c r="AA523"/>
  <c r="B523" s="1"/>
  <c r="Z526"/>
  <c r="Z525"/>
  <c r="AA522"/>
  <c r="B522" s="1"/>
  <c r="D522" s="1"/>
  <c r="P498" l="1"/>
  <c r="P500" s="1"/>
  <c r="K507"/>
  <c r="K509" s="1"/>
  <c r="N495"/>
  <c r="N497" s="1"/>
  <c r="H510"/>
  <c r="H512" s="1"/>
  <c r="E519"/>
  <c r="E521" s="1"/>
  <c r="L501"/>
  <c r="L503" s="1"/>
  <c r="K504"/>
  <c r="K506" s="1"/>
  <c r="Q489"/>
  <c r="Q491" s="1"/>
  <c r="E523"/>
  <c r="G523"/>
  <c r="I523"/>
  <c r="K523"/>
  <c r="M523"/>
  <c r="O523"/>
  <c r="Q523"/>
  <c r="S523"/>
  <c r="U523"/>
  <c r="D523"/>
  <c r="D524" s="1"/>
  <c r="E522" s="1"/>
  <c r="F523"/>
  <c r="H523"/>
  <c r="J523"/>
  <c r="L523"/>
  <c r="N523"/>
  <c r="P523"/>
  <c r="R523"/>
  <c r="T523"/>
  <c r="W520"/>
  <c r="A522"/>
  <c r="A523"/>
  <c r="AA527"/>
  <c r="B527" s="1"/>
  <c r="A527" s="1"/>
  <c r="Z530"/>
  <c r="Z528"/>
  <c r="AA525"/>
  <c r="B525" s="1"/>
  <c r="D525" s="1"/>
  <c r="Z529"/>
  <c r="AA526"/>
  <c r="B526" s="1"/>
  <c r="Q498" l="1"/>
  <c r="Q500" s="1"/>
  <c r="L507"/>
  <c r="L509" s="1"/>
  <c r="O495"/>
  <c r="O497" s="1"/>
  <c r="I510"/>
  <c r="I512" s="1"/>
  <c r="J510" s="1"/>
  <c r="J512" s="1"/>
  <c r="K510" s="1"/>
  <c r="K512" s="1"/>
  <c r="L510" s="1"/>
  <c r="L512" s="1"/>
  <c r="R489"/>
  <c r="R491" s="1"/>
  <c r="M501"/>
  <c r="M503" s="1"/>
  <c r="N501" s="1"/>
  <c r="N503" s="1"/>
  <c r="L504"/>
  <c r="L506" s="1"/>
  <c r="E524"/>
  <c r="F522" s="1"/>
  <c r="F524" s="1"/>
  <c r="F519"/>
  <c r="F521" s="1"/>
  <c r="D526"/>
  <c r="D527" s="1"/>
  <c r="E525" s="1"/>
  <c r="F526"/>
  <c r="H526"/>
  <c r="J526"/>
  <c r="L526"/>
  <c r="N526"/>
  <c r="P526"/>
  <c r="R526"/>
  <c r="T526"/>
  <c r="E526"/>
  <c r="G526"/>
  <c r="I526"/>
  <c r="K526"/>
  <c r="M526"/>
  <c r="O526"/>
  <c r="Q526"/>
  <c r="S526"/>
  <c r="U526"/>
  <c r="W523"/>
  <c r="A525"/>
  <c r="A526"/>
  <c r="AA530"/>
  <c r="B530" s="1"/>
  <c r="A530" s="1"/>
  <c r="Z533"/>
  <c r="Z532"/>
  <c r="AA529"/>
  <c r="B529" s="1"/>
  <c r="Z531"/>
  <c r="AA528"/>
  <c r="B528" s="1"/>
  <c r="D528" s="1"/>
  <c r="R498" l="1"/>
  <c r="R500" s="1"/>
  <c r="P495"/>
  <c r="P497" s="1"/>
  <c r="M510"/>
  <c r="M512" s="1"/>
  <c r="N510" s="1"/>
  <c r="N512" s="1"/>
  <c r="O510" s="1"/>
  <c r="O512" s="1"/>
  <c r="P510" s="1"/>
  <c r="P512" s="1"/>
  <c r="M504"/>
  <c r="M506" s="1"/>
  <c r="M507"/>
  <c r="M509" s="1"/>
  <c r="G522"/>
  <c r="G524" s="1"/>
  <c r="H522" s="1"/>
  <c r="H524" s="1"/>
  <c r="S489"/>
  <c r="S491" s="1"/>
  <c r="O501"/>
  <c r="O503" s="1"/>
  <c r="P501" s="1"/>
  <c r="P503" s="1"/>
  <c r="G519"/>
  <c r="G521" s="1"/>
  <c r="H519" s="1"/>
  <c r="H521" s="1"/>
  <c r="E527"/>
  <c r="E529"/>
  <c r="G529"/>
  <c r="I529"/>
  <c r="K529"/>
  <c r="M529"/>
  <c r="O529"/>
  <c r="Q529"/>
  <c r="S529"/>
  <c r="U529"/>
  <c r="D529"/>
  <c r="D530" s="1"/>
  <c r="E528" s="1"/>
  <c r="F529"/>
  <c r="H529"/>
  <c r="J529"/>
  <c r="L529"/>
  <c r="N529"/>
  <c r="P529"/>
  <c r="R529"/>
  <c r="T529"/>
  <c r="W526"/>
  <c r="A529"/>
  <c r="A528"/>
  <c r="AA533"/>
  <c r="B533" s="1"/>
  <c r="A533" s="1"/>
  <c r="Z536"/>
  <c r="Z535"/>
  <c r="AA532"/>
  <c r="B532" s="1"/>
  <c r="Z534"/>
  <c r="AA531"/>
  <c r="B531" s="1"/>
  <c r="D531" s="1"/>
  <c r="S498" l="1"/>
  <c r="S500" s="1"/>
  <c r="Q495"/>
  <c r="Q497" s="1"/>
  <c r="N507"/>
  <c r="N509" s="1"/>
  <c r="O507" s="1"/>
  <c r="O509" s="1"/>
  <c r="N504"/>
  <c r="N506" s="1"/>
  <c r="O504" s="1"/>
  <c r="O506" s="1"/>
  <c r="T489"/>
  <c r="T491" s="1"/>
  <c r="Q501"/>
  <c r="Q503" s="1"/>
  <c r="Q510"/>
  <c r="Q512" s="1"/>
  <c r="R510" s="1"/>
  <c r="R512" s="1"/>
  <c r="S510" s="1"/>
  <c r="S512" s="1"/>
  <c r="T510" s="1"/>
  <c r="T512" s="1"/>
  <c r="U510" s="1"/>
  <c r="U512" s="1"/>
  <c r="E530"/>
  <c r="F528" s="1"/>
  <c r="F530" s="1"/>
  <c r="F525"/>
  <c r="F527" s="1"/>
  <c r="I522"/>
  <c r="I524" s="1"/>
  <c r="I519"/>
  <c r="I521" s="1"/>
  <c r="D532"/>
  <c r="D533" s="1"/>
  <c r="E531" s="1"/>
  <c r="F532"/>
  <c r="H532"/>
  <c r="J532"/>
  <c r="L532"/>
  <c r="N532"/>
  <c r="P532"/>
  <c r="R532"/>
  <c r="T532"/>
  <c r="E532"/>
  <c r="G532"/>
  <c r="I532"/>
  <c r="K532"/>
  <c r="M532"/>
  <c r="O532"/>
  <c r="Q532"/>
  <c r="S532"/>
  <c r="U532"/>
  <c r="W529"/>
  <c r="A532"/>
  <c r="A531"/>
  <c r="AA536"/>
  <c r="B536" s="1"/>
  <c r="A536" s="1"/>
  <c r="Z539"/>
  <c r="Z537"/>
  <c r="AA534"/>
  <c r="B534" s="1"/>
  <c r="D534" s="1"/>
  <c r="AA535"/>
  <c r="B535" s="1"/>
  <c r="Z538"/>
  <c r="G525" l="1"/>
  <c r="G527" s="1"/>
  <c r="H525" s="1"/>
  <c r="H527" s="1"/>
  <c r="I525" s="1"/>
  <c r="I527" s="1"/>
  <c r="T498"/>
  <c r="T500" s="1"/>
  <c r="U498" s="1"/>
  <c r="U500" s="1"/>
  <c r="A112" i="21"/>
  <c r="R495" i="16"/>
  <c r="R497" s="1"/>
  <c r="P504"/>
  <c r="P506" s="1"/>
  <c r="P507"/>
  <c r="P509" s="1"/>
  <c r="J522"/>
  <c r="J524" s="1"/>
  <c r="K522" s="1"/>
  <c r="K524" s="1"/>
  <c r="U489"/>
  <c r="U491" s="1"/>
  <c r="R501"/>
  <c r="R503" s="1"/>
  <c r="J519"/>
  <c r="J521" s="1"/>
  <c r="G528"/>
  <c r="G530" s="1"/>
  <c r="H528" s="1"/>
  <c r="H530" s="1"/>
  <c r="E533"/>
  <c r="F531" s="1"/>
  <c r="F533" s="1"/>
  <c r="G531" s="1"/>
  <c r="G533" s="1"/>
  <c r="H531" s="1"/>
  <c r="H533" s="1"/>
  <c r="I531" s="1"/>
  <c r="I533" s="1"/>
  <c r="J531" s="1"/>
  <c r="J533" s="1"/>
  <c r="K531" s="1"/>
  <c r="K533" s="1"/>
  <c r="L531" s="1"/>
  <c r="L533" s="1"/>
  <c r="M531" s="1"/>
  <c r="M533" s="1"/>
  <c r="N531" s="1"/>
  <c r="N533" s="1"/>
  <c r="O531" s="1"/>
  <c r="O533" s="1"/>
  <c r="P531" s="1"/>
  <c r="P533" s="1"/>
  <c r="Q531" s="1"/>
  <c r="Q533" s="1"/>
  <c r="R531" s="1"/>
  <c r="R533" s="1"/>
  <c r="S531" s="1"/>
  <c r="S533" s="1"/>
  <c r="T531" s="1"/>
  <c r="T533" s="1"/>
  <c r="U531" s="1"/>
  <c r="U533" s="1"/>
  <c r="E535"/>
  <c r="G535"/>
  <c r="I535"/>
  <c r="K535"/>
  <c r="M535"/>
  <c r="O535"/>
  <c r="Q535"/>
  <c r="S535"/>
  <c r="U535"/>
  <c r="D535"/>
  <c r="D536" s="1"/>
  <c r="E534" s="1"/>
  <c r="F535"/>
  <c r="H535"/>
  <c r="J535"/>
  <c r="L535"/>
  <c r="N535"/>
  <c r="P535"/>
  <c r="R535"/>
  <c r="T535"/>
  <c r="W532"/>
  <c r="A534"/>
  <c r="A535"/>
  <c r="Z542"/>
  <c r="AA539"/>
  <c r="B539" s="1"/>
  <c r="A539" s="1"/>
  <c r="Z540"/>
  <c r="AA537"/>
  <c r="B537" s="1"/>
  <c r="D537" s="1"/>
  <c r="Z541"/>
  <c r="AA538"/>
  <c r="B538" s="1"/>
  <c r="S495" l="1"/>
  <c r="S497" s="1"/>
  <c r="Q504"/>
  <c r="Q506" s="1"/>
  <c r="Q507"/>
  <c r="Q509" s="1"/>
  <c r="L522"/>
  <c r="L524" s="1"/>
  <c r="I528"/>
  <c r="I530" s="1"/>
  <c r="J528" s="1"/>
  <c r="J530" s="1"/>
  <c r="S501"/>
  <c r="S503" s="1"/>
  <c r="K519"/>
  <c r="K521" s="1"/>
  <c r="J525"/>
  <c r="J527" s="1"/>
  <c r="E536"/>
  <c r="F534" s="1"/>
  <c r="F536" s="1"/>
  <c r="D538"/>
  <c r="D539" s="1"/>
  <c r="E537" s="1"/>
  <c r="F538"/>
  <c r="H538"/>
  <c r="J538"/>
  <c r="L538"/>
  <c r="N538"/>
  <c r="P538"/>
  <c r="R538"/>
  <c r="T538"/>
  <c r="E538"/>
  <c r="G538"/>
  <c r="I538"/>
  <c r="K538"/>
  <c r="M538"/>
  <c r="O538"/>
  <c r="Q538"/>
  <c r="S538"/>
  <c r="U538"/>
  <c r="W535"/>
  <c r="A538"/>
  <c r="A537"/>
  <c r="Z545"/>
  <c r="AA542"/>
  <c r="B542" s="1"/>
  <c r="A542" s="1"/>
  <c r="Z544"/>
  <c r="AA541"/>
  <c r="B541" s="1"/>
  <c r="Z543"/>
  <c r="AA540"/>
  <c r="B540" s="1"/>
  <c r="D540" s="1"/>
  <c r="T495" l="1"/>
  <c r="T497" s="1"/>
  <c r="U495" s="1"/>
  <c r="U497" s="1"/>
  <c r="A91" i="21"/>
  <c r="R504" i="16"/>
  <c r="R506" s="1"/>
  <c r="R507"/>
  <c r="R509" s="1"/>
  <c r="M522"/>
  <c r="M524" s="1"/>
  <c r="G534"/>
  <c r="G536" s="1"/>
  <c r="H534" s="1"/>
  <c r="H536" s="1"/>
  <c r="T501"/>
  <c r="T503" s="1"/>
  <c r="L519"/>
  <c r="L521" s="1"/>
  <c r="K525"/>
  <c r="K527" s="1"/>
  <c r="K528"/>
  <c r="K530" s="1"/>
  <c r="E539"/>
  <c r="F537" s="1"/>
  <c r="F539" s="1"/>
  <c r="E541"/>
  <c r="G541"/>
  <c r="I541"/>
  <c r="K541"/>
  <c r="M541"/>
  <c r="O541"/>
  <c r="Q541"/>
  <c r="S541"/>
  <c r="U541"/>
  <c r="D541"/>
  <c r="D542" s="1"/>
  <c r="F541"/>
  <c r="H541"/>
  <c r="J541"/>
  <c r="L541"/>
  <c r="N541"/>
  <c r="P541"/>
  <c r="R541"/>
  <c r="T541"/>
  <c r="W538"/>
  <c r="A541"/>
  <c r="A540"/>
  <c r="AA545"/>
  <c r="B545" s="1"/>
  <c r="A545" s="1"/>
  <c r="Z548"/>
  <c r="Z546"/>
  <c r="AA543"/>
  <c r="B543" s="1"/>
  <c r="D543" s="1"/>
  <c r="Z547"/>
  <c r="AA544"/>
  <c r="B544" s="1"/>
  <c r="S504" l="1"/>
  <c r="S506" s="1"/>
  <c r="S507"/>
  <c r="S509" s="1"/>
  <c r="A30" i="21" s="1"/>
  <c r="N522" i="16"/>
  <c r="N524" s="1"/>
  <c r="O522" s="1"/>
  <c r="O524" s="1"/>
  <c r="I534"/>
  <c r="I536" s="1"/>
  <c r="G537"/>
  <c r="G539" s="1"/>
  <c r="H537" s="1"/>
  <c r="H539" s="1"/>
  <c r="E540"/>
  <c r="E542" s="1"/>
  <c r="U501"/>
  <c r="U503" s="1"/>
  <c r="M519"/>
  <c r="M521" s="1"/>
  <c r="N519" s="1"/>
  <c r="N521" s="1"/>
  <c r="L525"/>
  <c r="L527" s="1"/>
  <c r="L528"/>
  <c r="L530" s="1"/>
  <c r="D544"/>
  <c r="D545" s="1"/>
  <c r="F544"/>
  <c r="H544"/>
  <c r="J544"/>
  <c r="L544"/>
  <c r="N544"/>
  <c r="P544"/>
  <c r="R544"/>
  <c r="T544"/>
  <c r="E544"/>
  <c r="G544"/>
  <c r="I544"/>
  <c r="K544"/>
  <c r="M544"/>
  <c r="O544"/>
  <c r="Q544"/>
  <c r="S544"/>
  <c r="U544"/>
  <c r="W541"/>
  <c r="A543"/>
  <c r="A544"/>
  <c r="AA548"/>
  <c r="B548" s="1"/>
  <c r="A548" s="1"/>
  <c r="Z551"/>
  <c r="Z549"/>
  <c r="AA546"/>
  <c r="B546" s="1"/>
  <c r="D546" s="1"/>
  <c r="AA547"/>
  <c r="B547" s="1"/>
  <c r="Z550"/>
  <c r="T504" l="1"/>
  <c r="T506" s="1"/>
  <c r="U504" s="1"/>
  <c r="U506" s="1"/>
  <c r="T507"/>
  <c r="T509" s="1"/>
  <c r="U507" s="1"/>
  <c r="U509" s="1"/>
  <c r="P522"/>
  <c r="P524" s="1"/>
  <c r="J534"/>
  <c r="J536" s="1"/>
  <c r="I537"/>
  <c r="I539" s="1"/>
  <c r="F540"/>
  <c r="F542" s="1"/>
  <c r="E543"/>
  <c r="E545" s="1"/>
  <c r="O519"/>
  <c r="O521" s="1"/>
  <c r="P519" s="1"/>
  <c r="P521" s="1"/>
  <c r="M525"/>
  <c r="M527" s="1"/>
  <c r="N525" s="1"/>
  <c r="N527" s="1"/>
  <c r="M528"/>
  <c r="M530" s="1"/>
  <c r="E547"/>
  <c r="G547"/>
  <c r="I547"/>
  <c r="K547"/>
  <c r="M547"/>
  <c r="O547"/>
  <c r="Q547"/>
  <c r="S547"/>
  <c r="U547"/>
  <c r="D547"/>
  <c r="D548" s="1"/>
  <c r="F547"/>
  <c r="H547"/>
  <c r="J547"/>
  <c r="L547"/>
  <c r="N547"/>
  <c r="P547"/>
  <c r="R547"/>
  <c r="T547"/>
  <c r="W544"/>
  <c r="A546"/>
  <c r="A547"/>
  <c r="AA551"/>
  <c r="B551" s="1"/>
  <c r="A551" s="1"/>
  <c r="Z554"/>
  <c r="Z552"/>
  <c r="AA549"/>
  <c r="B549" s="1"/>
  <c r="D549" s="1"/>
  <c r="Z553"/>
  <c r="AA550"/>
  <c r="B550" s="1"/>
  <c r="Q522" l="1"/>
  <c r="Q524" s="1"/>
  <c r="N528"/>
  <c r="N530" s="1"/>
  <c r="O528" s="1"/>
  <c r="O530" s="1"/>
  <c r="K534"/>
  <c r="K536" s="1"/>
  <c r="J537"/>
  <c r="J539" s="1"/>
  <c r="G540"/>
  <c r="G542" s="1"/>
  <c r="E546"/>
  <c r="E548" s="1"/>
  <c r="Q519"/>
  <c r="Q521" s="1"/>
  <c r="O525"/>
  <c r="O527" s="1"/>
  <c r="F543"/>
  <c r="F545" s="1"/>
  <c r="D550"/>
  <c r="D551" s="1"/>
  <c r="E549" s="1"/>
  <c r="F550"/>
  <c r="H550"/>
  <c r="J550"/>
  <c r="L550"/>
  <c r="N550"/>
  <c r="P550"/>
  <c r="R550"/>
  <c r="T550"/>
  <c r="E550"/>
  <c r="G550"/>
  <c r="I550"/>
  <c r="K550"/>
  <c r="M550"/>
  <c r="O550"/>
  <c r="Q550"/>
  <c r="S550"/>
  <c r="U550"/>
  <c r="W547"/>
  <c r="A549"/>
  <c r="A550"/>
  <c r="AA554"/>
  <c r="B554" s="1"/>
  <c r="A554" s="1"/>
  <c r="Z557"/>
  <c r="Z555"/>
  <c r="AA552"/>
  <c r="B552" s="1"/>
  <c r="D552" s="1"/>
  <c r="Z556"/>
  <c r="AA553"/>
  <c r="B553" s="1"/>
  <c r="R522" l="1"/>
  <c r="R524" s="1"/>
  <c r="L534"/>
  <c r="L536" s="1"/>
  <c r="K537"/>
  <c r="K539" s="1"/>
  <c r="H540"/>
  <c r="H542" s="1"/>
  <c r="R519"/>
  <c r="R521" s="1"/>
  <c r="G543"/>
  <c r="G545" s="1"/>
  <c r="P525"/>
  <c r="P527" s="1"/>
  <c r="Q525" s="1"/>
  <c r="Q527" s="1"/>
  <c r="P528"/>
  <c r="P530" s="1"/>
  <c r="F546"/>
  <c r="F548" s="1"/>
  <c r="E551"/>
  <c r="E553"/>
  <c r="G553"/>
  <c r="I553"/>
  <c r="K553"/>
  <c r="M553"/>
  <c r="O553"/>
  <c r="Q553"/>
  <c r="S553"/>
  <c r="U553"/>
  <c r="D553"/>
  <c r="D554" s="1"/>
  <c r="F553"/>
  <c r="H553"/>
  <c r="J553"/>
  <c r="L553"/>
  <c r="N553"/>
  <c r="P553"/>
  <c r="R553"/>
  <c r="T553"/>
  <c r="W550"/>
  <c r="A552"/>
  <c r="A553"/>
  <c r="AA557"/>
  <c r="B557" s="1"/>
  <c r="A557" s="1"/>
  <c r="Z560"/>
  <c r="Z559"/>
  <c r="AA556"/>
  <c r="B556" s="1"/>
  <c r="Z558"/>
  <c r="AA555"/>
  <c r="B555" s="1"/>
  <c r="D555" s="1"/>
  <c r="A115" i="21" l="1"/>
  <c r="S522" i="16"/>
  <c r="S524" s="1"/>
  <c r="R525"/>
  <c r="R527" s="1"/>
  <c r="M534"/>
  <c r="M536" s="1"/>
  <c r="L537"/>
  <c r="L539" s="1"/>
  <c r="I540"/>
  <c r="I542" s="1"/>
  <c r="H543"/>
  <c r="H545" s="1"/>
  <c r="E552"/>
  <c r="E554" s="1"/>
  <c r="F552" s="1"/>
  <c r="F554" s="1"/>
  <c r="G552" s="1"/>
  <c r="G554" s="1"/>
  <c r="H552" s="1"/>
  <c r="H554" s="1"/>
  <c r="I552" s="1"/>
  <c r="I554" s="1"/>
  <c r="J552" s="1"/>
  <c r="J554" s="1"/>
  <c r="K552" s="1"/>
  <c r="K554" s="1"/>
  <c r="L552" s="1"/>
  <c r="L554" s="1"/>
  <c r="S519"/>
  <c r="S521" s="1"/>
  <c r="G546"/>
  <c r="G548" s="1"/>
  <c r="Q528"/>
  <c r="Q530" s="1"/>
  <c r="F549"/>
  <c r="F551" s="1"/>
  <c r="G549" s="1"/>
  <c r="G551" s="1"/>
  <c r="D556"/>
  <c r="D557" s="1"/>
  <c r="F556"/>
  <c r="H556"/>
  <c r="J556"/>
  <c r="L556"/>
  <c r="N556"/>
  <c r="P556"/>
  <c r="R556"/>
  <c r="T556"/>
  <c r="E556"/>
  <c r="G556"/>
  <c r="I556"/>
  <c r="K556"/>
  <c r="M556"/>
  <c r="O556"/>
  <c r="Q556"/>
  <c r="S556"/>
  <c r="U556"/>
  <c r="W553"/>
  <c r="A556"/>
  <c r="A555"/>
  <c r="Z563"/>
  <c r="AA560"/>
  <c r="B560" s="1"/>
  <c r="A560" s="1"/>
  <c r="Z562"/>
  <c r="AA559"/>
  <c r="B559" s="1"/>
  <c r="Z561"/>
  <c r="AA558"/>
  <c r="B558" s="1"/>
  <c r="D558" s="1"/>
  <c r="T522" l="1"/>
  <c r="T524" s="1"/>
  <c r="U522" s="1"/>
  <c r="U524" s="1"/>
  <c r="S525"/>
  <c r="S527" s="1"/>
  <c r="N534"/>
  <c r="N536" s="1"/>
  <c r="O534" s="1"/>
  <c r="O536" s="1"/>
  <c r="M552"/>
  <c r="M554" s="1"/>
  <c r="N552" s="1"/>
  <c r="N554" s="1"/>
  <c r="O552" s="1"/>
  <c r="O554" s="1"/>
  <c r="P552" s="1"/>
  <c r="P554" s="1"/>
  <c r="M537"/>
  <c r="M539" s="1"/>
  <c r="J540"/>
  <c r="J542" s="1"/>
  <c r="I543"/>
  <c r="I545" s="1"/>
  <c r="E555"/>
  <c r="E557" s="1"/>
  <c r="T519"/>
  <c r="T521" s="1"/>
  <c r="R528"/>
  <c r="R530" s="1"/>
  <c r="H546"/>
  <c r="H548" s="1"/>
  <c r="I546" s="1"/>
  <c r="I548" s="1"/>
  <c r="H549"/>
  <c r="H551" s="1"/>
  <c r="E559"/>
  <c r="G559"/>
  <c r="I559"/>
  <c r="K559"/>
  <c r="M559"/>
  <c r="O559"/>
  <c r="Q559"/>
  <c r="S559"/>
  <c r="U559"/>
  <c r="D559"/>
  <c r="D560" s="1"/>
  <c r="E558" s="1"/>
  <c r="F559"/>
  <c r="H559"/>
  <c r="J559"/>
  <c r="L559"/>
  <c r="N559"/>
  <c r="P559"/>
  <c r="R559"/>
  <c r="T559"/>
  <c r="W556"/>
  <c r="A559"/>
  <c r="A558"/>
  <c r="Z566"/>
  <c r="AA563"/>
  <c r="B563" s="1"/>
  <c r="A563" s="1"/>
  <c r="Z564"/>
  <c r="AA561"/>
  <c r="B561" s="1"/>
  <c r="Z565"/>
  <c r="AA562"/>
  <c r="B562" s="1"/>
  <c r="T525" l="1"/>
  <c r="T527" s="1"/>
  <c r="U525" s="1"/>
  <c r="U527" s="1"/>
  <c r="P534"/>
  <c r="P536" s="1"/>
  <c r="N537"/>
  <c r="N539" s="1"/>
  <c r="O537" s="1"/>
  <c r="O539" s="1"/>
  <c r="K540"/>
  <c r="K542" s="1"/>
  <c r="J543"/>
  <c r="J545" s="1"/>
  <c r="U519"/>
  <c r="U521" s="1"/>
  <c r="S528"/>
  <c r="S530" s="1"/>
  <c r="Q552"/>
  <c r="Q554" s="1"/>
  <c r="J546"/>
  <c r="J548" s="1"/>
  <c r="I549"/>
  <c r="I551" s="1"/>
  <c r="J549" s="1"/>
  <c r="J551" s="1"/>
  <c r="E560"/>
  <c r="F558" s="1"/>
  <c r="F560" s="1"/>
  <c r="F555"/>
  <c r="F557" s="1"/>
  <c r="D562"/>
  <c r="F562"/>
  <c r="H562"/>
  <c r="J562"/>
  <c r="L562"/>
  <c r="N562"/>
  <c r="P562"/>
  <c r="R562"/>
  <c r="T562"/>
  <c r="E562"/>
  <c r="G562"/>
  <c r="I562"/>
  <c r="K562"/>
  <c r="M562"/>
  <c r="O562"/>
  <c r="Q562"/>
  <c r="S562"/>
  <c r="U562"/>
  <c r="D561"/>
  <c r="W559"/>
  <c r="A562"/>
  <c r="A561"/>
  <c r="Z569"/>
  <c r="AA566"/>
  <c r="B566" s="1"/>
  <c r="A566" s="1"/>
  <c r="Z568"/>
  <c r="AA565"/>
  <c r="B565" s="1"/>
  <c r="AA564"/>
  <c r="B564" s="1"/>
  <c r="D564" s="1"/>
  <c r="Z567"/>
  <c r="D563" l="1"/>
  <c r="E561" s="1"/>
  <c r="E563" s="1"/>
  <c r="A120" i="21"/>
  <c r="Q534" i="16"/>
  <c r="Q536" s="1"/>
  <c r="P537"/>
  <c r="P539" s="1"/>
  <c r="L540"/>
  <c r="L542" s="1"/>
  <c r="K543"/>
  <c r="K545" s="1"/>
  <c r="G558"/>
  <c r="G560" s="1"/>
  <c r="H558" s="1"/>
  <c r="H560" s="1"/>
  <c r="T528"/>
  <c r="T530" s="1"/>
  <c r="R552"/>
  <c r="R554" s="1"/>
  <c r="K546"/>
  <c r="K548" s="1"/>
  <c r="G555"/>
  <c r="G557" s="1"/>
  <c r="H555" s="1"/>
  <c r="H557" s="1"/>
  <c r="K549"/>
  <c r="K551" s="1"/>
  <c r="L549" s="1"/>
  <c r="L551" s="1"/>
  <c r="M549" s="1"/>
  <c r="M551" s="1"/>
  <c r="N549" s="1"/>
  <c r="N551" s="1"/>
  <c r="O549" s="1"/>
  <c r="O551" s="1"/>
  <c r="P549" s="1"/>
  <c r="P551" s="1"/>
  <c r="Q549" s="1"/>
  <c r="Q551" s="1"/>
  <c r="R549" s="1"/>
  <c r="R551" s="1"/>
  <c r="S549" s="1"/>
  <c r="S551" s="1"/>
  <c r="T549" s="1"/>
  <c r="T551" s="1"/>
  <c r="U549" s="1"/>
  <c r="U551" s="1"/>
  <c r="E565"/>
  <c r="G565"/>
  <c r="I565"/>
  <c r="K565"/>
  <c r="M565"/>
  <c r="O565"/>
  <c r="Q565"/>
  <c r="S565"/>
  <c r="U565"/>
  <c r="D565"/>
  <c r="D566" s="1"/>
  <c r="E564" s="1"/>
  <c r="F565"/>
  <c r="H565"/>
  <c r="J565"/>
  <c r="L565"/>
  <c r="N565"/>
  <c r="P565"/>
  <c r="R565"/>
  <c r="T565"/>
  <c r="W562"/>
  <c r="A565"/>
  <c r="A564"/>
  <c r="AA569"/>
  <c r="B569" s="1"/>
  <c r="A569" s="1"/>
  <c r="Z572"/>
  <c r="AA568"/>
  <c r="B568" s="1"/>
  <c r="Z571"/>
  <c r="Z570"/>
  <c r="AA567"/>
  <c r="B567" s="1"/>
  <c r="D567" s="1"/>
  <c r="R534" l="1"/>
  <c r="R536" s="1"/>
  <c r="Q537"/>
  <c r="Q539" s="1"/>
  <c r="M540"/>
  <c r="M542" s="1"/>
  <c r="L543"/>
  <c r="L545" s="1"/>
  <c r="F561"/>
  <c r="F563" s="1"/>
  <c r="U528"/>
  <c r="U530" s="1"/>
  <c r="S552"/>
  <c r="S554" s="1"/>
  <c r="L546"/>
  <c r="L548" s="1"/>
  <c r="I558"/>
  <c r="I560" s="1"/>
  <c r="I555"/>
  <c r="I557" s="1"/>
  <c r="E566"/>
  <c r="F564" s="1"/>
  <c r="F566" s="1"/>
  <c r="D568"/>
  <c r="D569" s="1"/>
  <c r="F568"/>
  <c r="H568"/>
  <c r="J568"/>
  <c r="L568"/>
  <c r="N568"/>
  <c r="P568"/>
  <c r="R568"/>
  <c r="T568"/>
  <c r="E568"/>
  <c r="G568"/>
  <c r="I568"/>
  <c r="K568"/>
  <c r="M568"/>
  <c r="O568"/>
  <c r="Q568"/>
  <c r="S568"/>
  <c r="U568"/>
  <c r="W565"/>
  <c r="A567"/>
  <c r="A568"/>
  <c r="Z575"/>
  <c r="AA572"/>
  <c r="B572" s="1"/>
  <c r="A572" s="1"/>
  <c r="Z573"/>
  <c r="AA570"/>
  <c r="B570" s="1"/>
  <c r="D570" s="1"/>
  <c r="Z574"/>
  <c r="AA571"/>
  <c r="B571" s="1"/>
  <c r="A123" i="21" l="1"/>
  <c r="S534" i="16"/>
  <c r="S536" s="1"/>
  <c r="R537"/>
  <c r="R539" s="1"/>
  <c r="N540"/>
  <c r="N542" s="1"/>
  <c r="O540" s="1"/>
  <c r="O542" s="1"/>
  <c r="M543"/>
  <c r="M545" s="1"/>
  <c r="J558"/>
  <c r="J560" s="1"/>
  <c r="G564"/>
  <c r="G566" s="1"/>
  <c r="H564" s="1"/>
  <c r="H566" s="1"/>
  <c r="G561"/>
  <c r="G563" s="1"/>
  <c r="E567"/>
  <c r="E569" s="1"/>
  <c r="T552"/>
  <c r="T554" s="1"/>
  <c r="M546"/>
  <c r="M548" s="1"/>
  <c r="J555"/>
  <c r="J557" s="1"/>
  <c r="E571"/>
  <c r="G571"/>
  <c r="I571"/>
  <c r="K571"/>
  <c r="M571"/>
  <c r="O571"/>
  <c r="Q571"/>
  <c r="S571"/>
  <c r="U571"/>
  <c r="D571"/>
  <c r="D572" s="1"/>
  <c r="F571"/>
  <c r="H571"/>
  <c r="J571"/>
  <c r="L571"/>
  <c r="N571"/>
  <c r="P571"/>
  <c r="R571"/>
  <c r="T571"/>
  <c r="W568"/>
  <c r="A571"/>
  <c r="A570"/>
  <c r="AA575"/>
  <c r="B575" s="1"/>
  <c r="A575" s="1"/>
  <c r="Z578"/>
  <c r="Z577"/>
  <c r="AA574"/>
  <c r="B574" s="1"/>
  <c r="Z576"/>
  <c r="AA573"/>
  <c r="B573" s="1"/>
  <c r="D573" s="1"/>
  <c r="T534" l="1"/>
  <c r="T536" s="1"/>
  <c r="U534" s="1"/>
  <c r="U536" s="1"/>
  <c r="S537"/>
  <c r="S539" s="1"/>
  <c r="P540"/>
  <c r="P542" s="1"/>
  <c r="Q540" s="1"/>
  <c r="Q542" s="1"/>
  <c r="N546"/>
  <c r="N548" s="1"/>
  <c r="O546" s="1"/>
  <c r="O548" s="1"/>
  <c r="N543"/>
  <c r="N545" s="1"/>
  <c r="O543" s="1"/>
  <c r="O545" s="1"/>
  <c r="K555"/>
  <c r="K557" s="1"/>
  <c r="L555" s="1"/>
  <c r="L557" s="1"/>
  <c r="K558"/>
  <c r="K560" s="1"/>
  <c r="I564"/>
  <c r="I566" s="1"/>
  <c r="H561"/>
  <c r="H563" s="1"/>
  <c r="F567"/>
  <c r="F569" s="1"/>
  <c r="E570"/>
  <c r="E572" s="1"/>
  <c r="U552"/>
  <c r="U554" s="1"/>
  <c r="D574"/>
  <c r="D575" s="1"/>
  <c r="F574"/>
  <c r="H574"/>
  <c r="J574"/>
  <c r="L574"/>
  <c r="N574"/>
  <c r="P574"/>
  <c r="R574"/>
  <c r="T574"/>
  <c r="E574"/>
  <c r="G574"/>
  <c r="I574"/>
  <c r="K574"/>
  <c r="M574"/>
  <c r="O574"/>
  <c r="Q574"/>
  <c r="S574"/>
  <c r="U574"/>
  <c r="W571"/>
  <c r="A574"/>
  <c r="A573"/>
  <c r="AA578"/>
  <c r="B578" s="1"/>
  <c r="A578" s="1"/>
  <c r="Z581"/>
  <c r="Z580"/>
  <c r="AA577"/>
  <c r="B577" s="1"/>
  <c r="Z579"/>
  <c r="AA576"/>
  <c r="B576" s="1"/>
  <c r="D576" s="1"/>
  <c r="T537" l="1"/>
  <c r="T539" s="1"/>
  <c r="U537" s="1"/>
  <c r="U539" s="1"/>
  <c r="R540"/>
  <c r="R542" s="1"/>
  <c r="P546"/>
  <c r="P548" s="1"/>
  <c r="P543"/>
  <c r="P545" s="1"/>
  <c r="L558"/>
  <c r="L560" s="1"/>
  <c r="J564"/>
  <c r="J566" s="1"/>
  <c r="I561"/>
  <c r="I563" s="1"/>
  <c r="G567"/>
  <c r="G569" s="1"/>
  <c r="F570"/>
  <c r="F572" s="1"/>
  <c r="E573"/>
  <c r="E575" s="1"/>
  <c r="Q546"/>
  <c r="Q548" s="1"/>
  <c r="M555"/>
  <c r="M557" s="1"/>
  <c r="E577"/>
  <c r="G577"/>
  <c r="I577"/>
  <c r="K577"/>
  <c r="M577"/>
  <c r="O577"/>
  <c r="Q577"/>
  <c r="S577"/>
  <c r="U577"/>
  <c r="D577"/>
  <c r="D578" s="1"/>
  <c r="F577"/>
  <c r="H577"/>
  <c r="J577"/>
  <c r="L577"/>
  <c r="N577"/>
  <c r="P577"/>
  <c r="R577"/>
  <c r="T577"/>
  <c r="W574"/>
  <c r="A577"/>
  <c r="A576"/>
  <c r="Z584"/>
  <c r="AA581"/>
  <c r="B581" s="1"/>
  <c r="A581" s="1"/>
  <c r="Z582"/>
  <c r="AA579"/>
  <c r="B579" s="1"/>
  <c r="D579" s="1"/>
  <c r="AA580"/>
  <c r="B580" s="1"/>
  <c r="Z583"/>
  <c r="S540" l="1"/>
  <c r="S542" s="1"/>
  <c r="Q543"/>
  <c r="Q545" s="1"/>
  <c r="N555"/>
  <c r="N557" s="1"/>
  <c r="O555" s="1"/>
  <c r="O557" s="1"/>
  <c r="M558"/>
  <c r="M560" s="1"/>
  <c r="K564"/>
  <c r="K566" s="1"/>
  <c r="L564" s="1"/>
  <c r="L566" s="1"/>
  <c r="M564" s="1"/>
  <c r="M566" s="1"/>
  <c r="J561"/>
  <c r="J563" s="1"/>
  <c r="H567"/>
  <c r="H569" s="1"/>
  <c r="G570"/>
  <c r="G572" s="1"/>
  <c r="E576"/>
  <c r="E578" s="1"/>
  <c r="R546"/>
  <c r="R548" s="1"/>
  <c r="F573"/>
  <c r="F575" s="1"/>
  <c r="D580"/>
  <c r="D581" s="1"/>
  <c r="F580"/>
  <c r="H580"/>
  <c r="J580"/>
  <c r="L580"/>
  <c r="N580"/>
  <c r="P580"/>
  <c r="R580"/>
  <c r="T580"/>
  <c r="E580"/>
  <c r="G580"/>
  <c r="I580"/>
  <c r="K580"/>
  <c r="M580"/>
  <c r="O580"/>
  <c r="Q580"/>
  <c r="S580"/>
  <c r="U580"/>
  <c r="W577"/>
  <c r="A579"/>
  <c r="A580"/>
  <c r="AA584"/>
  <c r="B584" s="1"/>
  <c r="A584" s="1"/>
  <c r="Z587"/>
  <c r="Z585"/>
  <c r="AA582"/>
  <c r="B582" s="1"/>
  <c r="D582" s="1"/>
  <c r="Z586"/>
  <c r="AA583"/>
  <c r="B583" s="1"/>
  <c r="T540" l="1"/>
  <c r="T542" s="1"/>
  <c r="U540" s="1"/>
  <c r="U542" s="1"/>
  <c r="R543"/>
  <c r="R545" s="1"/>
  <c r="S543" s="1"/>
  <c r="S545" s="1"/>
  <c r="N564"/>
  <c r="N566" s="1"/>
  <c r="O564" s="1"/>
  <c r="O566" s="1"/>
  <c r="N558"/>
  <c r="N560" s="1"/>
  <c r="O558" s="1"/>
  <c r="O560" s="1"/>
  <c r="K561"/>
  <c r="K563" s="1"/>
  <c r="I567"/>
  <c r="I569" s="1"/>
  <c r="H570"/>
  <c r="H572" s="1"/>
  <c r="E579"/>
  <c r="E581" s="1"/>
  <c r="S546"/>
  <c r="S548" s="1"/>
  <c r="G573"/>
  <c r="G575" s="1"/>
  <c r="F576"/>
  <c r="F578" s="1"/>
  <c r="P555"/>
  <c r="P557" s="1"/>
  <c r="E583"/>
  <c r="G583"/>
  <c r="I583"/>
  <c r="K583"/>
  <c r="M583"/>
  <c r="O583"/>
  <c r="Q583"/>
  <c r="S583"/>
  <c r="U583"/>
  <c r="D583"/>
  <c r="D584" s="1"/>
  <c r="F583"/>
  <c r="H583"/>
  <c r="J583"/>
  <c r="L583"/>
  <c r="N583"/>
  <c r="P583"/>
  <c r="R583"/>
  <c r="T583"/>
  <c r="W580"/>
  <c r="A583"/>
  <c r="A582"/>
  <c r="Z590"/>
  <c r="AA587"/>
  <c r="B587" s="1"/>
  <c r="A587" s="1"/>
  <c r="Z588"/>
  <c r="AA585"/>
  <c r="B585" s="1"/>
  <c r="D585" s="1"/>
  <c r="Z589"/>
  <c r="AA586"/>
  <c r="B586" s="1"/>
  <c r="A117" i="21" l="1"/>
  <c r="T543" i="16"/>
  <c r="T545" s="1"/>
  <c r="U543" s="1"/>
  <c r="U545" s="1"/>
  <c r="P564"/>
  <c r="P566" s="1"/>
  <c r="P558"/>
  <c r="P560" s="1"/>
  <c r="L561"/>
  <c r="L563" s="1"/>
  <c r="J567"/>
  <c r="J569" s="1"/>
  <c r="I570"/>
  <c r="I572" s="1"/>
  <c r="E582"/>
  <c r="E584" s="1"/>
  <c r="T546"/>
  <c r="T548" s="1"/>
  <c r="H573"/>
  <c r="H575" s="1"/>
  <c r="G576"/>
  <c r="G578" s="1"/>
  <c r="Q555"/>
  <c r="Q557" s="1"/>
  <c r="F579"/>
  <c r="F581" s="1"/>
  <c r="D586"/>
  <c r="D587" s="1"/>
  <c r="E585" s="1"/>
  <c r="F586"/>
  <c r="H586"/>
  <c r="J586"/>
  <c r="L586"/>
  <c r="N586"/>
  <c r="P586"/>
  <c r="R586"/>
  <c r="T586"/>
  <c r="E586"/>
  <c r="G586"/>
  <c r="I586"/>
  <c r="K586"/>
  <c r="M586"/>
  <c r="O586"/>
  <c r="Q586"/>
  <c r="S586"/>
  <c r="U586"/>
  <c r="W583"/>
  <c r="A585"/>
  <c r="A586"/>
  <c r="Z593"/>
  <c r="AA590"/>
  <c r="B590" s="1"/>
  <c r="A590" s="1"/>
  <c r="Z592"/>
  <c r="AA589"/>
  <c r="B589" s="1"/>
  <c r="Z591"/>
  <c r="AA588"/>
  <c r="B588" s="1"/>
  <c r="D588" s="1"/>
  <c r="Q564" l="1"/>
  <c r="Q566" s="1"/>
  <c r="Q558"/>
  <c r="Q560" s="1"/>
  <c r="M561"/>
  <c r="M563" s="1"/>
  <c r="K567"/>
  <c r="K569" s="1"/>
  <c r="L567" s="1"/>
  <c r="L569" s="1"/>
  <c r="N561"/>
  <c r="N563" s="1"/>
  <c r="J570"/>
  <c r="J572" s="1"/>
  <c r="K570" s="1"/>
  <c r="K572" s="1"/>
  <c r="I573"/>
  <c r="I575" s="1"/>
  <c r="F582"/>
  <c r="F584" s="1"/>
  <c r="U546"/>
  <c r="U548" s="1"/>
  <c r="R555"/>
  <c r="R557" s="1"/>
  <c r="H576"/>
  <c r="H578" s="1"/>
  <c r="I576" s="1"/>
  <c r="I578" s="1"/>
  <c r="G579"/>
  <c r="G581" s="1"/>
  <c r="E587"/>
  <c r="F585" s="1"/>
  <c r="F587" s="1"/>
  <c r="E589"/>
  <c r="G589"/>
  <c r="I589"/>
  <c r="K589"/>
  <c r="M589"/>
  <c r="O589"/>
  <c r="Q589"/>
  <c r="S589"/>
  <c r="U589"/>
  <c r="D589"/>
  <c r="D590" s="1"/>
  <c r="F589"/>
  <c r="H589"/>
  <c r="J589"/>
  <c r="L589"/>
  <c r="N589"/>
  <c r="P589"/>
  <c r="R589"/>
  <c r="T589"/>
  <c r="W586"/>
  <c r="A589"/>
  <c r="A588"/>
  <c r="AA593"/>
  <c r="B593" s="1"/>
  <c r="A593" s="1"/>
  <c r="Z596"/>
  <c r="Z594"/>
  <c r="AA591"/>
  <c r="B591" s="1"/>
  <c r="D591" s="1"/>
  <c r="Z595"/>
  <c r="AA592"/>
  <c r="B592" s="1"/>
  <c r="R558" l="1"/>
  <c r="R560" s="1"/>
  <c r="R564"/>
  <c r="R566" s="1"/>
  <c r="G585"/>
  <c r="G587" s="1"/>
  <c r="H585" s="1"/>
  <c r="H587" s="1"/>
  <c r="O561"/>
  <c r="O563" s="1"/>
  <c r="M567"/>
  <c r="M569" s="1"/>
  <c r="L570"/>
  <c r="L572" s="1"/>
  <c r="J573"/>
  <c r="J575" s="1"/>
  <c r="K573" s="1"/>
  <c r="K575" s="1"/>
  <c r="L573" s="1"/>
  <c r="L575" s="1"/>
  <c r="G582"/>
  <c r="G584" s="1"/>
  <c r="E588"/>
  <c r="E590" s="1"/>
  <c r="S555"/>
  <c r="S557" s="1"/>
  <c r="J576"/>
  <c r="J578" s="1"/>
  <c r="H579"/>
  <c r="H581" s="1"/>
  <c r="D592"/>
  <c r="D593" s="1"/>
  <c r="F592"/>
  <c r="H592"/>
  <c r="J592"/>
  <c r="L592"/>
  <c r="N592"/>
  <c r="P592"/>
  <c r="R592"/>
  <c r="T592"/>
  <c r="E592"/>
  <c r="G592"/>
  <c r="I592"/>
  <c r="K592"/>
  <c r="M592"/>
  <c r="O592"/>
  <c r="Q592"/>
  <c r="S592"/>
  <c r="U592"/>
  <c r="W589"/>
  <c r="A591"/>
  <c r="A592"/>
  <c r="AA596"/>
  <c r="B596" s="1"/>
  <c r="A596" s="1"/>
  <c r="Z599"/>
  <c r="Z597"/>
  <c r="AA594"/>
  <c r="B594" s="1"/>
  <c r="D594" s="1"/>
  <c r="Z598"/>
  <c r="AA595"/>
  <c r="B595" s="1"/>
  <c r="A9" i="21" l="1"/>
  <c r="S558" i="16"/>
  <c r="S560" s="1"/>
  <c r="S564"/>
  <c r="S566" s="1"/>
  <c r="P561"/>
  <c r="P563" s="1"/>
  <c r="I585"/>
  <c r="I587" s="1"/>
  <c r="N567"/>
  <c r="N569" s="1"/>
  <c r="M570"/>
  <c r="M572" s="1"/>
  <c r="I579"/>
  <c r="I581" s="1"/>
  <c r="H582"/>
  <c r="H584" s="1"/>
  <c r="E591"/>
  <c r="E593" s="1"/>
  <c r="T555"/>
  <c r="T557" s="1"/>
  <c r="K576"/>
  <c r="K578" s="1"/>
  <c r="F588"/>
  <c r="F590" s="1"/>
  <c r="M573"/>
  <c r="M575" s="1"/>
  <c r="N573" s="1"/>
  <c r="N575" s="1"/>
  <c r="E595"/>
  <c r="G595"/>
  <c r="I595"/>
  <c r="K595"/>
  <c r="M595"/>
  <c r="O595"/>
  <c r="Q595"/>
  <c r="S595"/>
  <c r="U595"/>
  <c r="D595"/>
  <c r="D596" s="1"/>
  <c r="F595"/>
  <c r="H595"/>
  <c r="J595"/>
  <c r="L595"/>
  <c r="N595"/>
  <c r="P595"/>
  <c r="R595"/>
  <c r="T595"/>
  <c r="W592"/>
  <c r="A594"/>
  <c r="A595"/>
  <c r="Z602"/>
  <c r="AA599"/>
  <c r="B599" s="1"/>
  <c r="A599" s="1"/>
  <c r="Z601"/>
  <c r="AA598"/>
  <c r="B598" s="1"/>
  <c r="Z600"/>
  <c r="AA597"/>
  <c r="B597" s="1"/>
  <c r="D597" s="1"/>
  <c r="T564" l="1"/>
  <c r="T566" s="1"/>
  <c r="U564" s="1"/>
  <c r="U566" s="1"/>
  <c r="T558"/>
  <c r="T560" s="1"/>
  <c r="U558" s="1"/>
  <c r="U560" s="1"/>
  <c r="A114" i="21"/>
  <c r="Q561" i="16"/>
  <c r="Q563" s="1"/>
  <c r="J585"/>
  <c r="J587" s="1"/>
  <c r="O567"/>
  <c r="O569" s="1"/>
  <c r="N570"/>
  <c r="N572" s="1"/>
  <c r="J579"/>
  <c r="J581" s="1"/>
  <c r="I582"/>
  <c r="I584" s="1"/>
  <c r="F591"/>
  <c r="F593" s="1"/>
  <c r="E594"/>
  <c r="U555"/>
  <c r="U557" s="1"/>
  <c r="L576"/>
  <c r="L578" s="1"/>
  <c r="K579"/>
  <c r="K581" s="1"/>
  <c r="G588"/>
  <c r="G590" s="1"/>
  <c r="O573"/>
  <c r="O575" s="1"/>
  <c r="E596"/>
  <c r="D598"/>
  <c r="D599" s="1"/>
  <c r="E597" s="1"/>
  <c r="F598"/>
  <c r="H598"/>
  <c r="J598"/>
  <c r="L598"/>
  <c r="N598"/>
  <c r="P598"/>
  <c r="R598"/>
  <c r="T598"/>
  <c r="E598"/>
  <c r="G598"/>
  <c r="I598"/>
  <c r="K598"/>
  <c r="M598"/>
  <c r="O598"/>
  <c r="Q598"/>
  <c r="S598"/>
  <c r="U598"/>
  <c r="W595"/>
  <c r="A598"/>
  <c r="A597"/>
  <c r="AA602"/>
  <c r="B602" s="1"/>
  <c r="A602" s="1"/>
  <c r="Z605"/>
  <c r="Z603"/>
  <c r="AA600"/>
  <c r="B600" s="1"/>
  <c r="D600" s="1"/>
  <c r="Z604"/>
  <c r="AA601"/>
  <c r="B601" s="1"/>
  <c r="R561" l="1"/>
  <c r="R563" s="1"/>
  <c r="P567"/>
  <c r="P569" s="1"/>
  <c r="K585"/>
  <c r="K587" s="1"/>
  <c r="L585" s="1"/>
  <c r="L587" s="1"/>
  <c r="M585" s="1"/>
  <c r="M587" s="1"/>
  <c r="O570"/>
  <c r="O572" s="1"/>
  <c r="P570" s="1"/>
  <c r="P572" s="1"/>
  <c r="L579"/>
  <c r="L581" s="1"/>
  <c r="J582"/>
  <c r="J584" s="1"/>
  <c r="G591"/>
  <c r="G593" s="1"/>
  <c r="F594"/>
  <c r="F596" s="1"/>
  <c r="M576"/>
  <c r="M578" s="1"/>
  <c r="N576" s="1"/>
  <c r="N578" s="1"/>
  <c r="H588"/>
  <c r="H590" s="1"/>
  <c r="P573"/>
  <c r="P575" s="1"/>
  <c r="E599"/>
  <c r="F597" s="1"/>
  <c r="F599" s="1"/>
  <c r="G597" s="1"/>
  <c r="G599" s="1"/>
  <c r="H597" s="1"/>
  <c r="H599" s="1"/>
  <c r="I597" s="1"/>
  <c r="I599" s="1"/>
  <c r="J597" s="1"/>
  <c r="J599" s="1"/>
  <c r="K597" s="1"/>
  <c r="K599" s="1"/>
  <c r="L597" s="1"/>
  <c r="L599" s="1"/>
  <c r="M597" s="1"/>
  <c r="M599" s="1"/>
  <c r="N597" s="1"/>
  <c r="N599" s="1"/>
  <c r="O597" s="1"/>
  <c r="O599" s="1"/>
  <c r="P597" s="1"/>
  <c r="P599" s="1"/>
  <c r="Q597" s="1"/>
  <c r="Q599" s="1"/>
  <c r="R597" s="1"/>
  <c r="R599" s="1"/>
  <c r="S597" s="1"/>
  <c r="S599" s="1"/>
  <c r="T597" s="1"/>
  <c r="T599" s="1"/>
  <c r="U597" s="1"/>
  <c r="U599" s="1"/>
  <c r="E601"/>
  <c r="G601"/>
  <c r="I601"/>
  <c r="K601"/>
  <c r="M601"/>
  <c r="O601"/>
  <c r="Q601"/>
  <c r="S601"/>
  <c r="U601"/>
  <c r="D601"/>
  <c r="D602" s="1"/>
  <c r="E600" s="1"/>
  <c r="F601"/>
  <c r="H601"/>
  <c r="J601"/>
  <c r="L601"/>
  <c r="N601"/>
  <c r="P601"/>
  <c r="R601"/>
  <c r="T601"/>
  <c r="W598"/>
  <c r="A600"/>
  <c r="A601"/>
  <c r="AA605"/>
  <c r="B605" s="1"/>
  <c r="A605" s="1"/>
  <c r="Z608"/>
  <c r="Z606"/>
  <c r="AA603"/>
  <c r="B603" s="1"/>
  <c r="D603" s="1"/>
  <c r="Z607"/>
  <c r="AA604"/>
  <c r="B604" s="1"/>
  <c r="S561" l="1"/>
  <c r="S563" s="1"/>
  <c r="Q567"/>
  <c r="Q569" s="1"/>
  <c r="N585"/>
  <c r="N587" s="1"/>
  <c r="O585" s="1"/>
  <c r="O587" s="1"/>
  <c r="K582"/>
  <c r="K584" s="1"/>
  <c r="Q570"/>
  <c r="Q572" s="1"/>
  <c r="R570" s="1"/>
  <c r="R572" s="1"/>
  <c r="S570" s="1"/>
  <c r="S572" s="1"/>
  <c r="T570" s="1"/>
  <c r="T572" s="1"/>
  <c r="U570" s="1"/>
  <c r="U572" s="1"/>
  <c r="M579"/>
  <c r="M581" s="1"/>
  <c r="I588"/>
  <c r="I590" s="1"/>
  <c r="H591"/>
  <c r="H593" s="1"/>
  <c r="G594"/>
  <c r="G596" s="1"/>
  <c r="O576"/>
  <c r="O578" s="1"/>
  <c r="P576" s="1"/>
  <c r="P578" s="1"/>
  <c r="Q573"/>
  <c r="Q575" s="1"/>
  <c r="E602"/>
  <c r="F600" s="1"/>
  <c r="F602" s="1"/>
  <c r="G600" s="1"/>
  <c r="G602" s="1"/>
  <c r="H600" s="1"/>
  <c r="H602" s="1"/>
  <c r="I600" s="1"/>
  <c r="I602" s="1"/>
  <c r="J600" s="1"/>
  <c r="J602" s="1"/>
  <c r="K600" s="1"/>
  <c r="K602" s="1"/>
  <c r="L600" s="1"/>
  <c r="L602" s="1"/>
  <c r="M600" s="1"/>
  <c r="M602" s="1"/>
  <c r="N600" s="1"/>
  <c r="N602" s="1"/>
  <c r="O600" s="1"/>
  <c r="O602" s="1"/>
  <c r="P600" s="1"/>
  <c r="P602" s="1"/>
  <c r="Q600" s="1"/>
  <c r="Q602" s="1"/>
  <c r="R600" s="1"/>
  <c r="R602" s="1"/>
  <c r="S600" s="1"/>
  <c r="S602" s="1"/>
  <c r="T600" s="1"/>
  <c r="T602" s="1"/>
  <c r="U600" s="1"/>
  <c r="U602" s="1"/>
  <c r="D604"/>
  <c r="D605" s="1"/>
  <c r="E603" s="1"/>
  <c r="F604"/>
  <c r="H604"/>
  <c r="J604"/>
  <c r="L604"/>
  <c r="N604"/>
  <c r="P604"/>
  <c r="R604"/>
  <c r="T604"/>
  <c r="E604"/>
  <c r="G604"/>
  <c r="I604"/>
  <c r="K604"/>
  <c r="M604"/>
  <c r="O604"/>
  <c r="Q604"/>
  <c r="S604"/>
  <c r="U604"/>
  <c r="W601"/>
  <c r="A603"/>
  <c r="A604"/>
  <c r="Z611"/>
  <c r="AA608"/>
  <c r="B608" s="1"/>
  <c r="A608" s="1"/>
  <c r="Z610"/>
  <c r="AA607"/>
  <c r="B607" s="1"/>
  <c r="Z609"/>
  <c r="AA606"/>
  <c r="B606" s="1"/>
  <c r="D606" s="1"/>
  <c r="T561" l="1"/>
  <c r="T563" s="1"/>
  <c r="U561" s="1"/>
  <c r="U563" s="1"/>
  <c r="A108" i="21"/>
  <c r="R567" i="16"/>
  <c r="R569" s="1"/>
  <c r="P585"/>
  <c r="P587" s="1"/>
  <c r="L582"/>
  <c r="L584" s="1"/>
  <c r="M582" s="1"/>
  <c r="M584" s="1"/>
  <c r="N579"/>
  <c r="N581" s="1"/>
  <c r="J588"/>
  <c r="J590" s="1"/>
  <c r="I591"/>
  <c r="I593" s="1"/>
  <c r="H594"/>
  <c r="H596" s="1"/>
  <c r="I594" s="1"/>
  <c r="I596" s="1"/>
  <c r="J594" s="1"/>
  <c r="J596" s="1"/>
  <c r="K594" s="1"/>
  <c r="K596" s="1"/>
  <c r="L594" s="1"/>
  <c r="L596" s="1"/>
  <c r="M594" s="1"/>
  <c r="M596" s="1"/>
  <c r="N594" s="1"/>
  <c r="N596" s="1"/>
  <c r="O594" s="1"/>
  <c r="O596" s="1"/>
  <c r="P594" s="1"/>
  <c r="P596" s="1"/>
  <c r="Q594" s="1"/>
  <c r="Q596" s="1"/>
  <c r="R594" s="1"/>
  <c r="R596" s="1"/>
  <c r="R573"/>
  <c r="R575" s="1"/>
  <c r="Q576"/>
  <c r="Q578" s="1"/>
  <c r="E605"/>
  <c r="F603" s="1"/>
  <c r="F605" s="1"/>
  <c r="G603" s="1"/>
  <c r="G605" s="1"/>
  <c r="H603" s="1"/>
  <c r="H605" s="1"/>
  <c r="I603" s="1"/>
  <c r="I605" s="1"/>
  <c r="J603" s="1"/>
  <c r="J605" s="1"/>
  <c r="K603" s="1"/>
  <c r="K605" s="1"/>
  <c r="L603" s="1"/>
  <c r="L605" s="1"/>
  <c r="M603" s="1"/>
  <c r="M605" s="1"/>
  <c r="N603" s="1"/>
  <c r="N605" s="1"/>
  <c r="O603" s="1"/>
  <c r="O605" s="1"/>
  <c r="P603" s="1"/>
  <c r="P605" s="1"/>
  <c r="Q603" s="1"/>
  <c r="Q605" s="1"/>
  <c r="R603" s="1"/>
  <c r="R605" s="1"/>
  <c r="S603" s="1"/>
  <c r="S605" s="1"/>
  <c r="T603" s="1"/>
  <c r="T605" s="1"/>
  <c r="U603" s="1"/>
  <c r="U605" s="1"/>
  <c r="E607"/>
  <c r="G607"/>
  <c r="I607"/>
  <c r="K607"/>
  <c r="M607"/>
  <c r="O607"/>
  <c r="Q607"/>
  <c r="S607"/>
  <c r="U607"/>
  <c r="D607"/>
  <c r="D608" s="1"/>
  <c r="E606" s="1"/>
  <c r="F607"/>
  <c r="H607"/>
  <c r="J607"/>
  <c r="L607"/>
  <c r="N607"/>
  <c r="P607"/>
  <c r="R607"/>
  <c r="T607"/>
  <c r="W604"/>
  <c r="A607"/>
  <c r="A606"/>
  <c r="AA611"/>
  <c r="B611" s="1"/>
  <c r="A611" s="1"/>
  <c r="Z614"/>
  <c r="Z612"/>
  <c r="AA609"/>
  <c r="B609" s="1"/>
  <c r="D609" s="1"/>
  <c r="Z613"/>
  <c r="AA610"/>
  <c r="B610" s="1"/>
  <c r="A60" i="21" l="1"/>
  <c r="S567" i="16"/>
  <c r="S569" s="1"/>
  <c r="T567" s="1"/>
  <c r="T569" s="1"/>
  <c r="U567" s="1"/>
  <c r="U569" s="1"/>
  <c r="Q585"/>
  <c r="Q587" s="1"/>
  <c r="K588"/>
  <c r="K590" s="1"/>
  <c r="O579"/>
  <c r="O581" s="1"/>
  <c r="N582"/>
  <c r="N584" s="1"/>
  <c r="J591"/>
  <c r="J593" s="1"/>
  <c r="K591" s="1"/>
  <c r="K593" s="1"/>
  <c r="S594"/>
  <c r="S596" s="1"/>
  <c r="T594" s="1"/>
  <c r="T596" s="1"/>
  <c r="U594" s="1"/>
  <c r="U596" s="1"/>
  <c r="S573"/>
  <c r="S575" s="1"/>
  <c r="R576"/>
  <c r="R578" s="1"/>
  <c r="E608"/>
  <c r="F606" s="1"/>
  <c r="F608" s="1"/>
  <c r="G606" s="1"/>
  <c r="G608" s="1"/>
  <c r="H606" s="1"/>
  <c r="H608" s="1"/>
  <c r="I606" s="1"/>
  <c r="I608" s="1"/>
  <c r="J606" s="1"/>
  <c r="J608" s="1"/>
  <c r="K606" s="1"/>
  <c r="K608" s="1"/>
  <c r="L606" s="1"/>
  <c r="L608" s="1"/>
  <c r="M606" s="1"/>
  <c r="M608" s="1"/>
  <c r="N606" s="1"/>
  <c r="N608" s="1"/>
  <c r="O606" s="1"/>
  <c r="O608" s="1"/>
  <c r="P606" s="1"/>
  <c r="P608" s="1"/>
  <c r="Q606" s="1"/>
  <c r="Q608" s="1"/>
  <c r="R606" s="1"/>
  <c r="R608" s="1"/>
  <c r="S606" s="1"/>
  <c r="S608" s="1"/>
  <c r="T606" s="1"/>
  <c r="T608" s="1"/>
  <c r="U606" s="1"/>
  <c r="U608" s="1"/>
  <c r="D610"/>
  <c r="F610"/>
  <c r="H610"/>
  <c r="J610"/>
  <c r="L610"/>
  <c r="N610"/>
  <c r="P610"/>
  <c r="R610"/>
  <c r="T610"/>
  <c r="E610"/>
  <c r="G610"/>
  <c r="I610"/>
  <c r="K610"/>
  <c r="M610"/>
  <c r="O610"/>
  <c r="Q610"/>
  <c r="S610"/>
  <c r="U610"/>
  <c r="D611"/>
  <c r="E609" s="1"/>
  <c r="W607"/>
  <c r="A609"/>
  <c r="A610"/>
  <c r="AA614"/>
  <c r="B614" s="1"/>
  <c r="A614" s="1"/>
  <c r="Z617"/>
  <c r="Z615"/>
  <c r="AA612"/>
  <c r="B612" s="1"/>
  <c r="D612" s="1"/>
  <c r="Z616"/>
  <c r="AA613"/>
  <c r="B613" s="1"/>
  <c r="R585" l="1"/>
  <c r="R587" s="1"/>
  <c r="P579"/>
  <c r="P581" s="1"/>
  <c r="L588"/>
  <c r="L590" s="1"/>
  <c r="M588" s="1"/>
  <c r="M590" s="1"/>
  <c r="O582"/>
  <c r="O584" s="1"/>
  <c r="P582" s="1"/>
  <c r="P584" s="1"/>
  <c r="L591"/>
  <c r="L593" s="1"/>
  <c r="T573"/>
  <c r="T575" s="1"/>
  <c r="S576"/>
  <c r="S578" s="1"/>
  <c r="E611"/>
  <c r="F609" s="1"/>
  <c r="F611" s="1"/>
  <c r="G609" s="1"/>
  <c r="G611" s="1"/>
  <c r="H609" s="1"/>
  <c r="H611" s="1"/>
  <c r="I609" s="1"/>
  <c r="I611" s="1"/>
  <c r="J609" s="1"/>
  <c r="J611" s="1"/>
  <c r="K609" s="1"/>
  <c r="K611" s="1"/>
  <c r="L609" s="1"/>
  <c r="L611" s="1"/>
  <c r="M609" s="1"/>
  <c r="M611" s="1"/>
  <c r="N609" s="1"/>
  <c r="N611" s="1"/>
  <c r="O609" s="1"/>
  <c r="O611" s="1"/>
  <c r="P609" s="1"/>
  <c r="P611" s="1"/>
  <c r="Q609" s="1"/>
  <c r="Q611" s="1"/>
  <c r="R609" s="1"/>
  <c r="R611" s="1"/>
  <c r="S609" s="1"/>
  <c r="S611" s="1"/>
  <c r="T609" s="1"/>
  <c r="T611" s="1"/>
  <c r="U609" s="1"/>
  <c r="U611" s="1"/>
  <c r="E613"/>
  <c r="G613"/>
  <c r="I613"/>
  <c r="K613"/>
  <c r="M613"/>
  <c r="O613"/>
  <c r="Q613"/>
  <c r="S613"/>
  <c r="U613"/>
  <c r="D613"/>
  <c r="D614" s="1"/>
  <c r="E612" s="1"/>
  <c r="F613"/>
  <c r="H613"/>
  <c r="J613"/>
  <c r="L613"/>
  <c r="N613"/>
  <c r="P613"/>
  <c r="R613"/>
  <c r="T613"/>
  <c r="W610"/>
  <c r="A612"/>
  <c r="A613"/>
  <c r="AA617"/>
  <c r="B617" s="1"/>
  <c r="A617" s="1"/>
  <c r="Z620"/>
  <c r="Z619"/>
  <c r="AA616"/>
  <c r="B616" s="1"/>
  <c r="Z618"/>
  <c r="AA615"/>
  <c r="B615" s="1"/>
  <c r="D615" s="1"/>
  <c r="S585" l="1"/>
  <c r="S587" s="1"/>
  <c r="Q579"/>
  <c r="Q581" s="1"/>
  <c r="Q582"/>
  <c r="Q584" s="1"/>
  <c r="N588"/>
  <c r="N590" s="1"/>
  <c r="M591"/>
  <c r="M593" s="1"/>
  <c r="U573"/>
  <c r="U575" s="1"/>
  <c r="T576"/>
  <c r="T578" s="1"/>
  <c r="E614"/>
  <c r="F612" s="1"/>
  <c r="F614" s="1"/>
  <c r="G612" s="1"/>
  <c r="G614" s="1"/>
  <c r="H612" s="1"/>
  <c r="H614" s="1"/>
  <c r="I612" s="1"/>
  <c r="I614" s="1"/>
  <c r="J612" s="1"/>
  <c r="J614" s="1"/>
  <c r="K612" s="1"/>
  <c r="K614" s="1"/>
  <c r="L612" s="1"/>
  <c r="L614" s="1"/>
  <c r="M612" s="1"/>
  <c r="M614" s="1"/>
  <c r="N612" s="1"/>
  <c r="N614" s="1"/>
  <c r="O612" s="1"/>
  <c r="O614" s="1"/>
  <c r="P612" s="1"/>
  <c r="P614" s="1"/>
  <c r="Q612" s="1"/>
  <c r="Q614" s="1"/>
  <c r="R612" s="1"/>
  <c r="R614" s="1"/>
  <c r="S612" s="1"/>
  <c r="S614" s="1"/>
  <c r="T612" s="1"/>
  <c r="T614" s="1"/>
  <c r="U612" s="1"/>
  <c r="U614" s="1"/>
  <c r="D616"/>
  <c r="D617" s="1"/>
  <c r="E615" s="1"/>
  <c r="F616"/>
  <c r="H616"/>
  <c r="J616"/>
  <c r="L616"/>
  <c r="N616"/>
  <c r="P616"/>
  <c r="R616"/>
  <c r="T616"/>
  <c r="E616"/>
  <c r="G616"/>
  <c r="I616"/>
  <c r="K616"/>
  <c r="M616"/>
  <c r="O616"/>
  <c r="Q616"/>
  <c r="S616"/>
  <c r="U616"/>
  <c r="W613"/>
  <c r="A616"/>
  <c r="A615"/>
  <c r="AA620"/>
  <c r="B620" s="1"/>
  <c r="A620" s="1"/>
  <c r="Z623"/>
  <c r="Z622"/>
  <c r="AA619"/>
  <c r="B619" s="1"/>
  <c r="Z621"/>
  <c r="AA618"/>
  <c r="B618" s="1"/>
  <c r="D618" s="1"/>
  <c r="T585" l="1"/>
  <c r="T587" s="1"/>
  <c r="U585" s="1"/>
  <c r="U587" s="1"/>
  <c r="A88" i="21"/>
  <c r="A100"/>
  <c r="R579" i="16"/>
  <c r="R581" s="1"/>
  <c r="R582"/>
  <c r="R584" s="1"/>
  <c r="O588"/>
  <c r="O590" s="1"/>
  <c r="N591"/>
  <c r="N593" s="1"/>
  <c r="U576"/>
  <c r="U578" s="1"/>
  <c r="E617"/>
  <c r="F615" s="1"/>
  <c r="F617" s="1"/>
  <c r="G615" s="1"/>
  <c r="G617" s="1"/>
  <c r="H615" s="1"/>
  <c r="H617" s="1"/>
  <c r="I615" s="1"/>
  <c r="I617" s="1"/>
  <c r="J615" s="1"/>
  <c r="J617" s="1"/>
  <c r="K615" s="1"/>
  <c r="K617" s="1"/>
  <c r="L615" s="1"/>
  <c r="L617" s="1"/>
  <c r="M615" s="1"/>
  <c r="M617" s="1"/>
  <c r="N615" s="1"/>
  <c r="N617" s="1"/>
  <c r="O615" s="1"/>
  <c r="O617" s="1"/>
  <c r="P615" s="1"/>
  <c r="P617" s="1"/>
  <c r="Q615" s="1"/>
  <c r="Q617" s="1"/>
  <c r="R615" s="1"/>
  <c r="R617" s="1"/>
  <c r="S615" s="1"/>
  <c r="S617" s="1"/>
  <c r="T615" s="1"/>
  <c r="T617" s="1"/>
  <c r="U615" s="1"/>
  <c r="U617" s="1"/>
  <c r="E619"/>
  <c r="G619"/>
  <c r="I619"/>
  <c r="K619"/>
  <c r="M619"/>
  <c r="O619"/>
  <c r="Q619"/>
  <c r="S619"/>
  <c r="U619"/>
  <c r="D619"/>
  <c r="D620" s="1"/>
  <c r="E618" s="1"/>
  <c r="F619"/>
  <c r="H619"/>
  <c r="J619"/>
  <c r="L619"/>
  <c r="N619"/>
  <c r="P619"/>
  <c r="R619"/>
  <c r="T619"/>
  <c r="W616"/>
  <c r="A619"/>
  <c r="A618"/>
  <c r="Z626"/>
  <c r="AA623"/>
  <c r="B623" s="1"/>
  <c r="A623" s="1"/>
  <c r="Z624"/>
  <c r="AA621"/>
  <c r="B621" s="1"/>
  <c r="D621" s="1"/>
  <c r="Z625"/>
  <c r="AA622"/>
  <c r="B622" s="1"/>
  <c r="S582" l="1"/>
  <c r="S584" s="1"/>
  <c r="S579"/>
  <c r="S581" s="1"/>
  <c r="P588"/>
  <c r="P590" s="1"/>
  <c r="O591"/>
  <c r="O593" s="1"/>
  <c r="P591" s="1"/>
  <c r="P593" s="1"/>
  <c r="E620"/>
  <c r="F618" s="1"/>
  <c r="F620" s="1"/>
  <c r="G618" s="1"/>
  <c r="G620" s="1"/>
  <c r="H618" s="1"/>
  <c r="H620" s="1"/>
  <c r="I618" s="1"/>
  <c r="I620" s="1"/>
  <c r="J618" s="1"/>
  <c r="J620" s="1"/>
  <c r="K618" s="1"/>
  <c r="K620" s="1"/>
  <c r="L618" s="1"/>
  <c r="L620" s="1"/>
  <c r="M618" s="1"/>
  <c r="M620" s="1"/>
  <c r="N618" s="1"/>
  <c r="N620" s="1"/>
  <c r="O618" s="1"/>
  <c r="O620" s="1"/>
  <c r="P618" s="1"/>
  <c r="P620" s="1"/>
  <c r="Q618" s="1"/>
  <c r="Q620" s="1"/>
  <c r="R618" s="1"/>
  <c r="R620" s="1"/>
  <c r="S618" s="1"/>
  <c r="S620" s="1"/>
  <c r="T618" s="1"/>
  <c r="T620" s="1"/>
  <c r="U618" s="1"/>
  <c r="U620" s="1"/>
  <c r="D622"/>
  <c r="D623" s="1"/>
  <c r="E621" s="1"/>
  <c r="F622"/>
  <c r="H622"/>
  <c r="J622"/>
  <c r="L622"/>
  <c r="E622"/>
  <c r="G622"/>
  <c r="I622"/>
  <c r="K622"/>
  <c r="M622"/>
  <c r="N622"/>
  <c r="P622"/>
  <c r="R622"/>
  <c r="T622"/>
  <c r="O622"/>
  <c r="Q622"/>
  <c r="S622"/>
  <c r="U622"/>
  <c r="W619"/>
  <c r="A621"/>
  <c r="A622"/>
  <c r="Z629"/>
  <c r="AA626"/>
  <c r="B626" s="1"/>
  <c r="A626" s="1"/>
  <c r="AA625"/>
  <c r="B625" s="1"/>
  <c r="Z628"/>
  <c r="Z627"/>
  <c r="AA624"/>
  <c r="B624" s="1"/>
  <c r="D624" s="1"/>
  <c r="T582" l="1"/>
  <c r="T584" s="1"/>
  <c r="U582" s="1"/>
  <c r="U584" s="1"/>
  <c r="T579"/>
  <c r="T581" s="1"/>
  <c r="U579" s="1"/>
  <c r="U581" s="1"/>
  <c r="A105" i="21"/>
  <c r="Q588" i="16"/>
  <c r="Q590" s="1"/>
  <c r="Q591"/>
  <c r="Q593" s="1"/>
  <c r="R591" s="1"/>
  <c r="R593" s="1"/>
  <c r="S591" s="1"/>
  <c r="S593" s="1"/>
  <c r="T591" s="1"/>
  <c r="T593" s="1"/>
  <c r="U591" s="1"/>
  <c r="U593" s="1"/>
  <c r="E623"/>
  <c r="E625"/>
  <c r="G625"/>
  <c r="I625"/>
  <c r="K625"/>
  <c r="M625"/>
  <c r="O625"/>
  <c r="Q625"/>
  <c r="S625"/>
  <c r="U625"/>
  <c r="D625"/>
  <c r="D626" s="1"/>
  <c r="F625"/>
  <c r="H625"/>
  <c r="J625"/>
  <c r="L625"/>
  <c r="N625"/>
  <c r="P625"/>
  <c r="R625"/>
  <c r="T625"/>
  <c r="W622"/>
  <c r="A625"/>
  <c r="A624"/>
  <c r="AA629"/>
  <c r="B629" s="1"/>
  <c r="A629" s="1"/>
  <c r="Z632"/>
  <c r="Z631"/>
  <c r="AA628"/>
  <c r="B628" s="1"/>
  <c r="Z630"/>
  <c r="AA627"/>
  <c r="B627" s="1"/>
  <c r="D627" s="1"/>
  <c r="R588" l="1"/>
  <c r="R590" s="1"/>
  <c r="E624"/>
  <c r="E626" s="1"/>
  <c r="F621"/>
  <c r="F623" s="1"/>
  <c r="G621" s="1"/>
  <c r="G623" s="1"/>
  <c r="D628"/>
  <c r="D629" s="1"/>
  <c r="E627" s="1"/>
  <c r="F628"/>
  <c r="H628"/>
  <c r="J628"/>
  <c r="L628"/>
  <c r="N628"/>
  <c r="P628"/>
  <c r="R628"/>
  <c r="T628"/>
  <c r="E628"/>
  <c r="G628"/>
  <c r="I628"/>
  <c r="K628"/>
  <c r="M628"/>
  <c r="O628"/>
  <c r="Q628"/>
  <c r="S628"/>
  <c r="U628"/>
  <c r="W625"/>
  <c r="A628"/>
  <c r="A627"/>
  <c r="AA632"/>
  <c r="B632" s="1"/>
  <c r="A632" s="1"/>
  <c r="Z635"/>
  <c r="AA630"/>
  <c r="B630" s="1"/>
  <c r="D630" s="1"/>
  <c r="Z633"/>
  <c r="Z634"/>
  <c r="AA631"/>
  <c r="B631" s="1"/>
  <c r="S588" l="1"/>
  <c r="S590" s="1"/>
  <c r="F624"/>
  <c r="F626" s="1"/>
  <c r="H621"/>
  <c r="H623" s="1"/>
  <c r="I621" s="1"/>
  <c r="I623" s="1"/>
  <c r="J621" s="1"/>
  <c r="J623" s="1"/>
  <c r="K621" s="1"/>
  <c r="K623" s="1"/>
  <c r="L621" s="1"/>
  <c r="L623" s="1"/>
  <c r="M621" s="1"/>
  <c r="M623" s="1"/>
  <c r="N621" s="1"/>
  <c r="N623" s="1"/>
  <c r="O621" s="1"/>
  <c r="O623" s="1"/>
  <c r="P621" s="1"/>
  <c r="P623" s="1"/>
  <c r="Q621" s="1"/>
  <c r="Q623" s="1"/>
  <c r="R621" s="1"/>
  <c r="R623" s="1"/>
  <c r="S621" s="1"/>
  <c r="S623" s="1"/>
  <c r="T621" s="1"/>
  <c r="T623" s="1"/>
  <c r="U621" s="1"/>
  <c r="U623" s="1"/>
  <c r="E629"/>
  <c r="A34" i="21" s="1"/>
  <c r="E631" i="16"/>
  <c r="G631"/>
  <c r="I631"/>
  <c r="K631"/>
  <c r="M631"/>
  <c r="O631"/>
  <c r="Q631"/>
  <c r="S631"/>
  <c r="U631"/>
  <c r="D631"/>
  <c r="D632" s="1"/>
  <c r="F631"/>
  <c r="H631"/>
  <c r="J631"/>
  <c r="L631"/>
  <c r="N631"/>
  <c r="P631"/>
  <c r="R631"/>
  <c r="T631"/>
  <c r="W628"/>
  <c r="A631"/>
  <c r="A630"/>
  <c r="AA635"/>
  <c r="B635" s="1"/>
  <c r="A635" s="1"/>
  <c r="Z638"/>
  <c r="Z637"/>
  <c r="AA634"/>
  <c r="B634" s="1"/>
  <c r="AA633"/>
  <c r="B633" s="1"/>
  <c r="D633" s="1"/>
  <c r="Z636"/>
  <c r="A95" i="21" l="1"/>
  <c r="T588" i="16"/>
  <c r="T590" s="1"/>
  <c r="U588" s="1"/>
  <c r="U590" s="1"/>
  <c r="E630"/>
  <c r="E632" s="1"/>
  <c r="F630" s="1"/>
  <c r="F632" s="1"/>
  <c r="G624"/>
  <c r="G626" s="1"/>
  <c r="F627"/>
  <c r="F629" s="1"/>
  <c r="D634"/>
  <c r="D635" s="1"/>
  <c r="E633" s="1"/>
  <c r="F634"/>
  <c r="H634"/>
  <c r="J634"/>
  <c r="L634"/>
  <c r="N634"/>
  <c r="P634"/>
  <c r="R634"/>
  <c r="T634"/>
  <c r="E634"/>
  <c r="G634"/>
  <c r="I634"/>
  <c r="K634"/>
  <c r="M634"/>
  <c r="O634"/>
  <c r="Q634"/>
  <c r="S634"/>
  <c r="U634"/>
  <c r="W631"/>
  <c r="A634"/>
  <c r="A633"/>
  <c r="AA638"/>
  <c r="B638" s="1"/>
  <c r="A638" s="1"/>
  <c r="Z641"/>
  <c r="Z640"/>
  <c r="AA637"/>
  <c r="B637" s="1"/>
  <c r="AA636"/>
  <c r="B636" s="1"/>
  <c r="D636" s="1"/>
  <c r="Z639"/>
  <c r="G627" l="1"/>
  <c r="G629" s="1"/>
  <c r="H627" s="1"/>
  <c r="H629" s="1"/>
  <c r="H624"/>
  <c r="H626" s="1"/>
  <c r="G630"/>
  <c r="G632" s="1"/>
  <c r="E635"/>
  <c r="E637"/>
  <c r="G637"/>
  <c r="I637"/>
  <c r="K637"/>
  <c r="M637"/>
  <c r="O637"/>
  <c r="Q637"/>
  <c r="S637"/>
  <c r="U637"/>
  <c r="D637"/>
  <c r="D638" s="1"/>
  <c r="F637"/>
  <c r="H637"/>
  <c r="J637"/>
  <c r="L637"/>
  <c r="N637"/>
  <c r="P637"/>
  <c r="R637"/>
  <c r="T637"/>
  <c r="W634"/>
  <c r="A637"/>
  <c r="A636"/>
  <c r="Z644"/>
  <c r="AA641"/>
  <c r="B641" s="1"/>
  <c r="A641" s="1"/>
  <c r="Z642"/>
  <c r="AA639"/>
  <c r="B639" s="1"/>
  <c r="D639" s="1"/>
  <c r="AA640"/>
  <c r="B640" s="1"/>
  <c r="Z643"/>
  <c r="I627" l="1"/>
  <c r="I629" s="1"/>
  <c r="I624"/>
  <c r="I626" s="1"/>
  <c r="J624" s="1"/>
  <c r="J626" s="1"/>
  <c r="E636"/>
  <c r="E638" s="1"/>
  <c r="A19" i="21" s="1"/>
  <c r="H630" i="16"/>
  <c r="H632" s="1"/>
  <c r="I630" s="1"/>
  <c r="I632" s="1"/>
  <c r="F633"/>
  <c r="F635" s="1"/>
  <c r="G633" s="1"/>
  <c r="G635" s="1"/>
  <c r="H633" s="1"/>
  <c r="H635" s="1"/>
  <c r="I633" s="1"/>
  <c r="I635" s="1"/>
  <c r="J633" s="1"/>
  <c r="J635" s="1"/>
  <c r="K633" s="1"/>
  <c r="K635" s="1"/>
  <c r="L633" s="1"/>
  <c r="L635" s="1"/>
  <c r="M633" s="1"/>
  <c r="M635" s="1"/>
  <c r="N633" s="1"/>
  <c r="N635" s="1"/>
  <c r="O633" s="1"/>
  <c r="O635" s="1"/>
  <c r="P633" s="1"/>
  <c r="P635" s="1"/>
  <c r="Q633" s="1"/>
  <c r="Q635" s="1"/>
  <c r="R633" s="1"/>
  <c r="R635" s="1"/>
  <c r="S633" s="1"/>
  <c r="S635" s="1"/>
  <c r="T633" s="1"/>
  <c r="T635" s="1"/>
  <c r="U633" s="1"/>
  <c r="U635" s="1"/>
  <c r="D640"/>
  <c r="F640"/>
  <c r="H640"/>
  <c r="J640"/>
  <c r="L640"/>
  <c r="N640"/>
  <c r="P640"/>
  <c r="R640"/>
  <c r="T640"/>
  <c r="E640"/>
  <c r="G640"/>
  <c r="I640"/>
  <c r="K640"/>
  <c r="M640"/>
  <c r="O640"/>
  <c r="Q640"/>
  <c r="S640"/>
  <c r="U640"/>
  <c r="D641"/>
  <c r="W637"/>
  <c r="A639"/>
  <c r="A640"/>
  <c r="AA644"/>
  <c r="B644" s="1"/>
  <c r="A644" s="1"/>
  <c r="Z647"/>
  <c r="AA643"/>
  <c r="B643" s="1"/>
  <c r="Z646"/>
  <c r="Z645"/>
  <c r="AA642"/>
  <c r="B642" s="1"/>
  <c r="D642" s="1"/>
  <c r="J627" l="1"/>
  <c r="J629" s="1"/>
  <c r="E639"/>
  <c r="E641" s="1"/>
  <c r="K624"/>
  <c r="K626" s="1"/>
  <c r="J630"/>
  <c r="J632" s="1"/>
  <c r="F636"/>
  <c r="F638" s="1"/>
  <c r="E643"/>
  <c r="G643"/>
  <c r="I643"/>
  <c r="K643"/>
  <c r="M643"/>
  <c r="O643"/>
  <c r="Q643"/>
  <c r="S643"/>
  <c r="U643"/>
  <c r="D643"/>
  <c r="D644" s="1"/>
  <c r="F643"/>
  <c r="H643"/>
  <c r="J643"/>
  <c r="L643"/>
  <c r="N643"/>
  <c r="P643"/>
  <c r="R643"/>
  <c r="T643"/>
  <c r="W640"/>
  <c r="A643"/>
  <c r="A642"/>
  <c r="Z650"/>
  <c r="AA647"/>
  <c r="B647" s="1"/>
  <c r="A647" s="1"/>
  <c r="AA645"/>
  <c r="B645" s="1"/>
  <c r="D645" s="1"/>
  <c r="Z648"/>
  <c r="Z649"/>
  <c r="AA646"/>
  <c r="B646" s="1"/>
  <c r="K627" l="1"/>
  <c r="K629" s="1"/>
  <c r="E642"/>
  <c r="E644" s="1"/>
  <c r="F642" s="1"/>
  <c r="F644" s="1"/>
  <c r="L624"/>
  <c r="L626" s="1"/>
  <c r="K630"/>
  <c r="K632" s="1"/>
  <c r="G636"/>
  <c r="G638" s="1"/>
  <c r="F639"/>
  <c r="F641" s="1"/>
  <c r="D646"/>
  <c r="D647" s="1"/>
  <c r="F646"/>
  <c r="H646"/>
  <c r="J646"/>
  <c r="L646"/>
  <c r="N646"/>
  <c r="P646"/>
  <c r="R646"/>
  <c r="T646"/>
  <c r="E646"/>
  <c r="G646"/>
  <c r="I646"/>
  <c r="K646"/>
  <c r="M646"/>
  <c r="O646"/>
  <c r="Q646"/>
  <c r="S646"/>
  <c r="U646"/>
  <c r="W643"/>
  <c r="A646"/>
  <c r="A645"/>
  <c r="AA650"/>
  <c r="B650" s="1"/>
  <c r="A650" s="1"/>
  <c r="Z653"/>
  <c r="Z651"/>
  <c r="AA648"/>
  <c r="B648" s="1"/>
  <c r="D648" s="1"/>
  <c r="AA649"/>
  <c r="B649" s="1"/>
  <c r="Z652"/>
  <c r="L627" l="1"/>
  <c r="L629" s="1"/>
  <c r="E645"/>
  <c r="M624"/>
  <c r="M626" s="1"/>
  <c r="L630"/>
  <c r="L632" s="1"/>
  <c r="H636"/>
  <c r="H638" s="1"/>
  <c r="G639"/>
  <c r="G641" s="1"/>
  <c r="G642"/>
  <c r="G644" s="1"/>
  <c r="E647"/>
  <c r="E649"/>
  <c r="G649"/>
  <c r="I649"/>
  <c r="K649"/>
  <c r="M649"/>
  <c r="O649"/>
  <c r="Q649"/>
  <c r="S649"/>
  <c r="U649"/>
  <c r="D649"/>
  <c r="D650" s="1"/>
  <c r="E648" s="1"/>
  <c r="F649"/>
  <c r="H649"/>
  <c r="J649"/>
  <c r="L649"/>
  <c r="N649"/>
  <c r="P649"/>
  <c r="R649"/>
  <c r="T649"/>
  <c r="W646"/>
  <c r="A648"/>
  <c r="A649"/>
  <c r="Z656"/>
  <c r="AA653"/>
  <c r="B653" s="1"/>
  <c r="A653" s="1"/>
  <c r="AA651"/>
  <c r="B651" s="1"/>
  <c r="D651" s="1"/>
  <c r="Z654"/>
  <c r="Z655"/>
  <c r="AA652"/>
  <c r="B652" s="1"/>
  <c r="M627" l="1"/>
  <c r="M629" s="1"/>
  <c r="N624"/>
  <c r="N626" s="1"/>
  <c r="O624" s="1"/>
  <c r="O626" s="1"/>
  <c r="I636"/>
  <c r="I638" s="1"/>
  <c r="M630"/>
  <c r="M632" s="1"/>
  <c r="N630" s="1"/>
  <c r="N632" s="1"/>
  <c r="H642"/>
  <c r="H644" s="1"/>
  <c r="I642" s="1"/>
  <c r="I644" s="1"/>
  <c r="H639"/>
  <c r="H641" s="1"/>
  <c r="I639" s="1"/>
  <c r="I641" s="1"/>
  <c r="F645"/>
  <c r="F647" s="1"/>
  <c r="E650"/>
  <c r="D652"/>
  <c r="D653" s="1"/>
  <c r="F652"/>
  <c r="H652"/>
  <c r="J652"/>
  <c r="L652"/>
  <c r="N652"/>
  <c r="P652"/>
  <c r="R652"/>
  <c r="T652"/>
  <c r="E652"/>
  <c r="G652"/>
  <c r="I652"/>
  <c r="K652"/>
  <c r="M652"/>
  <c r="O652"/>
  <c r="Q652"/>
  <c r="S652"/>
  <c r="U652"/>
  <c r="W649"/>
  <c r="A651"/>
  <c r="A652"/>
  <c r="AA656"/>
  <c r="B656" s="1"/>
  <c r="A656" s="1"/>
  <c r="Z659"/>
  <c r="Z657"/>
  <c r="AA654"/>
  <c r="B654" s="1"/>
  <c r="D654" s="1"/>
  <c r="Z658"/>
  <c r="AA655"/>
  <c r="B655" s="1"/>
  <c r="P624" l="1"/>
  <c r="P626" s="1"/>
  <c r="N627"/>
  <c r="N629" s="1"/>
  <c r="O627" s="1"/>
  <c r="O629" s="1"/>
  <c r="J636"/>
  <c r="J638" s="1"/>
  <c r="K636" s="1"/>
  <c r="K638" s="1"/>
  <c r="E651"/>
  <c r="E653" s="1"/>
  <c r="Q624"/>
  <c r="Q626" s="1"/>
  <c r="O630"/>
  <c r="O632" s="1"/>
  <c r="P630" s="1"/>
  <c r="P632" s="1"/>
  <c r="J642"/>
  <c r="J644" s="1"/>
  <c r="J639"/>
  <c r="J641" s="1"/>
  <c r="G645"/>
  <c r="G647" s="1"/>
  <c r="F648"/>
  <c r="F650" s="1"/>
  <c r="E655"/>
  <c r="G655"/>
  <c r="I655"/>
  <c r="K655"/>
  <c r="M655"/>
  <c r="O655"/>
  <c r="Q655"/>
  <c r="S655"/>
  <c r="U655"/>
  <c r="D655"/>
  <c r="D656" s="1"/>
  <c r="F655"/>
  <c r="H655"/>
  <c r="J655"/>
  <c r="L655"/>
  <c r="N655"/>
  <c r="P655"/>
  <c r="R655"/>
  <c r="T655"/>
  <c r="W652"/>
  <c r="A654"/>
  <c r="A655"/>
  <c r="AA659"/>
  <c r="B659" s="1"/>
  <c r="A659" s="1"/>
  <c r="Z662"/>
  <c r="Z661"/>
  <c r="AA658"/>
  <c r="B658" s="1"/>
  <c r="Z660"/>
  <c r="AA657"/>
  <c r="B657" s="1"/>
  <c r="D657" s="1"/>
  <c r="P627" l="1"/>
  <c r="P629" s="1"/>
  <c r="G648"/>
  <c r="G650" s="1"/>
  <c r="H648" s="1"/>
  <c r="H650" s="1"/>
  <c r="E654"/>
  <c r="E656" s="1"/>
  <c r="R624"/>
  <c r="R626" s="1"/>
  <c r="L636"/>
  <c r="L638" s="1"/>
  <c r="K642"/>
  <c r="K644" s="1"/>
  <c r="K639"/>
  <c r="K641" s="1"/>
  <c r="H645"/>
  <c r="H647" s="1"/>
  <c r="Q630"/>
  <c r="Q632" s="1"/>
  <c r="L642"/>
  <c r="L644" s="1"/>
  <c r="F651"/>
  <c r="F653" s="1"/>
  <c r="D658"/>
  <c r="D659" s="1"/>
  <c r="F658"/>
  <c r="H658"/>
  <c r="J658"/>
  <c r="L658"/>
  <c r="N658"/>
  <c r="P658"/>
  <c r="R658"/>
  <c r="T658"/>
  <c r="E658"/>
  <c r="G658"/>
  <c r="I658"/>
  <c r="K658"/>
  <c r="M658"/>
  <c r="O658"/>
  <c r="Q658"/>
  <c r="S658"/>
  <c r="U658"/>
  <c r="W655"/>
  <c r="A658"/>
  <c r="A657"/>
  <c r="AA662"/>
  <c r="B662" s="1"/>
  <c r="A662" s="1"/>
  <c r="Z665"/>
  <c r="AA660"/>
  <c r="B660" s="1"/>
  <c r="D660" s="1"/>
  <c r="Z663"/>
  <c r="Z664"/>
  <c r="AA661"/>
  <c r="B661" s="1"/>
  <c r="Q627" l="1"/>
  <c r="Q629" s="1"/>
  <c r="I645"/>
  <c r="I647" s="1"/>
  <c r="I648"/>
  <c r="I650" s="1"/>
  <c r="E657"/>
  <c r="E659" s="1"/>
  <c r="S624"/>
  <c r="S626" s="1"/>
  <c r="R630"/>
  <c r="R632" s="1"/>
  <c r="M636"/>
  <c r="M638" s="1"/>
  <c r="L639"/>
  <c r="L641" s="1"/>
  <c r="G651"/>
  <c r="G653" s="1"/>
  <c r="M642"/>
  <c r="M644" s="1"/>
  <c r="N642" s="1"/>
  <c r="N644" s="1"/>
  <c r="J648"/>
  <c r="J650" s="1"/>
  <c r="F654"/>
  <c r="F656" s="1"/>
  <c r="E661"/>
  <c r="G661"/>
  <c r="I661"/>
  <c r="K661"/>
  <c r="M661"/>
  <c r="O661"/>
  <c r="Q661"/>
  <c r="S661"/>
  <c r="U661"/>
  <c r="D661"/>
  <c r="D662" s="1"/>
  <c r="F661"/>
  <c r="H661"/>
  <c r="J661"/>
  <c r="L661"/>
  <c r="N661"/>
  <c r="P661"/>
  <c r="R661"/>
  <c r="T661"/>
  <c r="W658"/>
  <c r="A661"/>
  <c r="A660"/>
  <c r="Z668"/>
  <c r="AA665"/>
  <c r="B665" s="1"/>
  <c r="A665" s="1"/>
  <c r="Z666"/>
  <c r="AA663"/>
  <c r="B663" s="1"/>
  <c r="D663" s="1"/>
  <c r="Z667"/>
  <c r="AA664"/>
  <c r="B664" s="1"/>
  <c r="R627" l="1"/>
  <c r="R629" s="1"/>
  <c r="J645"/>
  <c r="J647" s="1"/>
  <c r="N636"/>
  <c r="N638" s="1"/>
  <c r="H651"/>
  <c r="H653" s="1"/>
  <c r="E660"/>
  <c r="E662" s="1"/>
  <c r="T624"/>
  <c r="T626" s="1"/>
  <c r="S630"/>
  <c r="S632" s="1"/>
  <c r="M639"/>
  <c r="M641" s="1"/>
  <c r="N639" s="1"/>
  <c r="N641" s="1"/>
  <c r="G654"/>
  <c r="G656" s="1"/>
  <c r="O642"/>
  <c r="O644" s="1"/>
  <c r="K648"/>
  <c r="K650" s="1"/>
  <c r="F657"/>
  <c r="F659" s="1"/>
  <c r="D664"/>
  <c r="D665" s="1"/>
  <c r="F664"/>
  <c r="H664"/>
  <c r="J664"/>
  <c r="L664"/>
  <c r="N664"/>
  <c r="P664"/>
  <c r="R664"/>
  <c r="T664"/>
  <c r="E664"/>
  <c r="G664"/>
  <c r="I664"/>
  <c r="K664"/>
  <c r="M664"/>
  <c r="O664"/>
  <c r="Q664"/>
  <c r="S664"/>
  <c r="U664"/>
  <c r="W661"/>
  <c r="A663"/>
  <c r="A664"/>
  <c r="AA668"/>
  <c r="B668" s="1"/>
  <c r="A668" s="1"/>
  <c r="Z671"/>
  <c r="Z670"/>
  <c r="AA667"/>
  <c r="B667" s="1"/>
  <c r="Z669"/>
  <c r="AA666"/>
  <c r="B666" s="1"/>
  <c r="D666" s="1"/>
  <c r="S627" l="1"/>
  <c r="S629" s="1"/>
  <c r="K645"/>
  <c r="K647" s="1"/>
  <c r="L645" s="1"/>
  <c r="L647" s="1"/>
  <c r="O636"/>
  <c r="O638" s="1"/>
  <c r="I651"/>
  <c r="I653" s="1"/>
  <c r="J651" s="1"/>
  <c r="J653" s="1"/>
  <c r="K651" s="1"/>
  <c r="K653" s="1"/>
  <c r="E663"/>
  <c r="E665" s="1"/>
  <c r="F663" s="1"/>
  <c r="F665" s="1"/>
  <c r="G663" s="1"/>
  <c r="G665" s="1"/>
  <c r="U624"/>
  <c r="U626" s="1"/>
  <c r="T630"/>
  <c r="T632" s="1"/>
  <c r="O639"/>
  <c r="O641" s="1"/>
  <c r="P639" s="1"/>
  <c r="P641" s="1"/>
  <c r="H654"/>
  <c r="H656" s="1"/>
  <c r="G657"/>
  <c r="G659" s="1"/>
  <c r="F660"/>
  <c r="F662" s="1"/>
  <c r="P642"/>
  <c r="P644" s="1"/>
  <c r="L648"/>
  <c r="L650" s="1"/>
  <c r="E667"/>
  <c r="G667"/>
  <c r="I667"/>
  <c r="K667"/>
  <c r="M667"/>
  <c r="O667"/>
  <c r="Q667"/>
  <c r="S667"/>
  <c r="U667"/>
  <c r="D667"/>
  <c r="D668" s="1"/>
  <c r="F667"/>
  <c r="H667"/>
  <c r="J667"/>
  <c r="L667"/>
  <c r="N667"/>
  <c r="P667"/>
  <c r="R667"/>
  <c r="T667"/>
  <c r="W664"/>
  <c r="A667"/>
  <c r="A666"/>
  <c r="AA671"/>
  <c r="B671" s="1"/>
  <c r="A671" s="1"/>
  <c r="Z674"/>
  <c r="Z672"/>
  <c r="AA669"/>
  <c r="B669" s="1"/>
  <c r="D669" s="1"/>
  <c r="Z673"/>
  <c r="AA670"/>
  <c r="B670" s="1"/>
  <c r="T627" l="1"/>
  <c r="T629" s="1"/>
  <c r="U627" s="1"/>
  <c r="U629" s="1"/>
  <c r="A21" i="21"/>
  <c r="P636" i="16"/>
  <c r="P638" s="1"/>
  <c r="M645"/>
  <c r="M647" s="1"/>
  <c r="N645" s="1"/>
  <c r="N647" s="1"/>
  <c r="O645" s="1"/>
  <c r="O647" s="1"/>
  <c r="I654"/>
  <c r="I656" s="1"/>
  <c r="H657"/>
  <c r="H659" s="1"/>
  <c r="E666"/>
  <c r="E668" s="1"/>
  <c r="U630"/>
  <c r="U632" s="1"/>
  <c r="Q639"/>
  <c r="Q641" s="1"/>
  <c r="H663"/>
  <c r="H665" s="1"/>
  <c r="I663" s="1"/>
  <c r="I665" s="1"/>
  <c r="G660"/>
  <c r="G662" s="1"/>
  <c r="Q642"/>
  <c r="Q644" s="1"/>
  <c r="M648"/>
  <c r="M650" s="1"/>
  <c r="L651"/>
  <c r="L653" s="1"/>
  <c r="D670"/>
  <c r="D671" s="1"/>
  <c r="E669" s="1"/>
  <c r="F670"/>
  <c r="H670"/>
  <c r="J670"/>
  <c r="L670"/>
  <c r="N670"/>
  <c r="P670"/>
  <c r="R670"/>
  <c r="T670"/>
  <c r="E670"/>
  <c r="G670"/>
  <c r="I670"/>
  <c r="K670"/>
  <c r="M670"/>
  <c r="O670"/>
  <c r="Q670"/>
  <c r="S670"/>
  <c r="U670"/>
  <c r="W667"/>
  <c r="A670"/>
  <c r="A669"/>
  <c r="Z677"/>
  <c r="AA674"/>
  <c r="B674" s="1"/>
  <c r="A674" s="1"/>
  <c r="Z675"/>
  <c r="AA672"/>
  <c r="B672" s="1"/>
  <c r="D672" s="1"/>
  <c r="Z676"/>
  <c r="AA673"/>
  <c r="B673" s="1"/>
  <c r="Q636" l="1"/>
  <c r="Q638" s="1"/>
  <c r="N648"/>
  <c r="N650" s="1"/>
  <c r="O648" s="1"/>
  <c r="O650" s="1"/>
  <c r="J654"/>
  <c r="J656" s="1"/>
  <c r="K654" s="1"/>
  <c r="K656" s="1"/>
  <c r="L654" s="1"/>
  <c r="L656" s="1"/>
  <c r="I657"/>
  <c r="I659" s="1"/>
  <c r="F666"/>
  <c r="F668" s="1"/>
  <c r="R639"/>
  <c r="R641" s="1"/>
  <c r="R642"/>
  <c r="R644" s="1"/>
  <c r="J663"/>
  <c r="J665" s="1"/>
  <c r="H660"/>
  <c r="H662" s="1"/>
  <c r="P645"/>
  <c r="P647" s="1"/>
  <c r="M651"/>
  <c r="M653" s="1"/>
  <c r="N651" s="1"/>
  <c r="N653" s="1"/>
  <c r="E671"/>
  <c r="F669" s="1"/>
  <c r="F671" s="1"/>
  <c r="G669" s="1"/>
  <c r="G671" s="1"/>
  <c r="H669" s="1"/>
  <c r="H671" s="1"/>
  <c r="I669" s="1"/>
  <c r="I671" s="1"/>
  <c r="E673"/>
  <c r="G673"/>
  <c r="I673"/>
  <c r="K673"/>
  <c r="M673"/>
  <c r="O673"/>
  <c r="Q673"/>
  <c r="S673"/>
  <c r="U673"/>
  <c r="D673"/>
  <c r="D674" s="1"/>
  <c r="E672" s="1"/>
  <c r="F673"/>
  <c r="H673"/>
  <c r="J673"/>
  <c r="L673"/>
  <c r="N673"/>
  <c r="P673"/>
  <c r="R673"/>
  <c r="T673"/>
  <c r="W670"/>
  <c r="A672"/>
  <c r="A673"/>
  <c r="Z680"/>
  <c r="AA677"/>
  <c r="B677" s="1"/>
  <c r="A677" s="1"/>
  <c r="Z679"/>
  <c r="AA676"/>
  <c r="B676" s="1"/>
  <c r="AA675"/>
  <c r="B675" s="1"/>
  <c r="D675" s="1"/>
  <c r="Z678"/>
  <c r="R636" l="1"/>
  <c r="R638" s="1"/>
  <c r="J669"/>
  <c r="J671" s="1"/>
  <c r="K669" s="1"/>
  <c r="K671" s="1"/>
  <c r="J657"/>
  <c r="J659" s="1"/>
  <c r="K657" s="1"/>
  <c r="K659" s="1"/>
  <c r="I660"/>
  <c r="I662" s="1"/>
  <c r="J660" s="1"/>
  <c r="J662" s="1"/>
  <c r="G666"/>
  <c r="G668" s="1"/>
  <c r="S642"/>
  <c r="S644" s="1"/>
  <c r="S639"/>
  <c r="S641" s="1"/>
  <c r="K663"/>
  <c r="K665" s="1"/>
  <c r="Q645"/>
  <c r="Q647" s="1"/>
  <c r="P648"/>
  <c r="P650" s="1"/>
  <c r="O651"/>
  <c r="O653" s="1"/>
  <c r="M654"/>
  <c r="M656" s="1"/>
  <c r="N654" s="1"/>
  <c r="N656" s="1"/>
  <c r="E674"/>
  <c r="F672" s="1"/>
  <c r="F674" s="1"/>
  <c r="G672" s="1"/>
  <c r="G674" s="1"/>
  <c r="H672" s="1"/>
  <c r="H674" s="1"/>
  <c r="I672" s="1"/>
  <c r="I674" s="1"/>
  <c r="D676"/>
  <c r="D677" s="1"/>
  <c r="E675" s="1"/>
  <c r="F676"/>
  <c r="H676"/>
  <c r="J676"/>
  <c r="L676"/>
  <c r="N676"/>
  <c r="P676"/>
  <c r="R676"/>
  <c r="T676"/>
  <c r="E676"/>
  <c r="G676"/>
  <c r="I676"/>
  <c r="K676"/>
  <c r="M676"/>
  <c r="O676"/>
  <c r="Q676"/>
  <c r="S676"/>
  <c r="U676"/>
  <c r="W673"/>
  <c r="A676"/>
  <c r="A675"/>
  <c r="Z683"/>
  <c r="AA680"/>
  <c r="B680" s="1"/>
  <c r="A680" s="1"/>
  <c r="Z682"/>
  <c r="AA679"/>
  <c r="B679" s="1"/>
  <c r="Z681"/>
  <c r="AA678"/>
  <c r="B678" s="1"/>
  <c r="D678" s="1"/>
  <c r="A22" i="21" l="1"/>
  <c r="S636" i="16"/>
  <c r="S638" s="1"/>
  <c r="Q648"/>
  <c r="Q650" s="1"/>
  <c r="L657"/>
  <c r="L659" s="1"/>
  <c r="L669"/>
  <c r="L671" s="1"/>
  <c r="J672"/>
  <c r="J674" s="1"/>
  <c r="K672" s="1"/>
  <c r="K674" s="1"/>
  <c r="H666"/>
  <c r="H668" s="1"/>
  <c r="T642"/>
  <c r="T644" s="1"/>
  <c r="T639"/>
  <c r="T641" s="1"/>
  <c r="R645"/>
  <c r="R647" s="1"/>
  <c r="L663"/>
  <c r="L665" s="1"/>
  <c r="K660"/>
  <c r="K662" s="1"/>
  <c r="P651"/>
  <c r="P653" s="1"/>
  <c r="O654"/>
  <c r="O656" s="1"/>
  <c r="E677"/>
  <c r="F675" s="1"/>
  <c r="F677" s="1"/>
  <c r="G675" s="1"/>
  <c r="G677" s="1"/>
  <c r="H675" s="1"/>
  <c r="H677" s="1"/>
  <c r="I675" s="1"/>
  <c r="I677" s="1"/>
  <c r="E679"/>
  <c r="G679"/>
  <c r="I679"/>
  <c r="K679"/>
  <c r="M679"/>
  <c r="O679"/>
  <c r="Q679"/>
  <c r="S679"/>
  <c r="U679"/>
  <c r="D679"/>
  <c r="D680" s="1"/>
  <c r="F679"/>
  <c r="H679"/>
  <c r="J679"/>
  <c r="L679"/>
  <c r="N679"/>
  <c r="P679"/>
  <c r="R679"/>
  <c r="T679"/>
  <c r="W676"/>
  <c r="A679"/>
  <c r="A678"/>
  <c r="Z686"/>
  <c r="AA683"/>
  <c r="B683" s="1"/>
  <c r="A683" s="1"/>
  <c r="Z685"/>
  <c r="AA682"/>
  <c r="B682" s="1"/>
  <c r="Z684"/>
  <c r="AA681"/>
  <c r="B681" s="1"/>
  <c r="D681" s="1"/>
  <c r="T636" l="1"/>
  <c r="T638" s="1"/>
  <c r="U636" s="1"/>
  <c r="U638" s="1"/>
  <c r="R648"/>
  <c r="R650" s="1"/>
  <c r="M657"/>
  <c r="M659" s="1"/>
  <c r="M669"/>
  <c r="M671" s="1"/>
  <c r="L672"/>
  <c r="L674" s="1"/>
  <c r="J675"/>
  <c r="J677" s="1"/>
  <c r="K675" s="1"/>
  <c r="K677" s="1"/>
  <c r="I666"/>
  <c r="I668" s="1"/>
  <c r="E678"/>
  <c r="E680" s="1"/>
  <c r="U642"/>
  <c r="U644" s="1"/>
  <c r="U639"/>
  <c r="U641" s="1"/>
  <c r="S645"/>
  <c r="S647" s="1"/>
  <c r="A90" i="21" s="1"/>
  <c r="M663" i="16"/>
  <c r="M665" s="1"/>
  <c r="N663" s="1"/>
  <c r="N665" s="1"/>
  <c r="L660"/>
  <c r="L662" s="1"/>
  <c r="Q651"/>
  <c r="Q653" s="1"/>
  <c r="P654"/>
  <c r="P656" s="1"/>
  <c r="D682"/>
  <c r="D683" s="1"/>
  <c r="E681" s="1"/>
  <c r="F682"/>
  <c r="H682"/>
  <c r="J682"/>
  <c r="L682"/>
  <c r="N682"/>
  <c r="P682"/>
  <c r="R682"/>
  <c r="T682"/>
  <c r="E682"/>
  <c r="G682"/>
  <c r="I682"/>
  <c r="K682"/>
  <c r="M682"/>
  <c r="O682"/>
  <c r="Q682"/>
  <c r="S682"/>
  <c r="U682"/>
  <c r="W679"/>
  <c r="A682"/>
  <c r="A681"/>
  <c r="Z689"/>
  <c r="AA686"/>
  <c r="B686" s="1"/>
  <c r="A686" s="1"/>
  <c r="Z687"/>
  <c r="AA684"/>
  <c r="B684" s="1"/>
  <c r="D684" s="1"/>
  <c r="Z688"/>
  <c r="AA685"/>
  <c r="B685" s="1"/>
  <c r="S648" l="1"/>
  <c r="S650" s="1"/>
  <c r="A73" i="21"/>
  <c r="N657" i="16"/>
  <c r="N659" s="1"/>
  <c r="N669"/>
  <c r="N671" s="1"/>
  <c r="M672"/>
  <c r="M674" s="1"/>
  <c r="L675"/>
  <c r="L677" s="1"/>
  <c r="J666"/>
  <c r="J668" s="1"/>
  <c r="K666" s="1"/>
  <c r="K668" s="1"/>
  <c r="L666" s="1"/>
  <c r="L668" s="1"/>
  <c r="M666" s="1"/>
  <c r="M668" s="1"/>
  <c r="N666" s="1"/>
  <c r="N668" s="1"/>
  <c r="F678"/>
  <c r="F680" s="1"/>
  <c r="T645"/>
  <c r="T647" s="1"/>
  <c r="R651"/>
  <c r="R653" s="1"/>
  <c r="O663"/>
  <c r="O665" s="1"/>
  <c r="P663" s="1"/>
  <c r="P665" s="1"/>
  <c r="M660"/>
  <c r="M662" s="1"/>
  <c r="Q654"/>
  <c r="Q656" s="1"/>
  <c r="E683"/>
  <c r="F681" s="1"/>
  <c r="F683" s="1"/>
  <c r="G681" s="1"/>
  <c r="G683" s="1"/>
  <c r="H681" s="1"/>
  <c r="H683" s="1"/>
  <c r="I681" s="1"/>
  <c r="I683" s="1"/>
  <c r="J681" s="1"/>
  <c r="J683" s="1"/>
  <c r="K681" s="1"/>
  <c r="K683" s="1"/>
  <c r="L681" s="1"/>
  <c r="L683" s="1"/>
  <c r="M681" s="1"/>
  <c r="M683" s="1"/>
  <c r="N681" s="1"/>
  <c r="N683" s="1"/>
  <c r="O681" s="1"/>
  <c r="O683" s="1"/>
  <c r="P681" s="1"/>
  <c r="P683" s="1"/>
  <c r="Q681" s="1"/>
  <c r="Q683" s="1"/>
  <c r="R681" s="1"/>
  <c r="R683" s="1"/>
  <c r="S681" s="1"/>
  <c r="S683" s="1"/>
  <c r="T681" s="1"/>
  <c r="T683" s="1"/>
  <c r="U681" s="1"/>
  <c r="U683" s="1"/>
  <c r="E685"/>
  <c r="G685"/>
  <c r="I685"/>
  <c r="K685"/>
  <c r="M685"/>
  <c r="O685"/>
  <c r="Q685"/>
  <c r="S685"/>
  <c r="U685"/>
  <c r="D685"/>
  <c r="D686" s="1"/>
  <c r="F685"/>
  <c r="H685"/>
  <c r="J685"/>
  <c r="L685"/>
  <c r="N685"/>
  <c r="P685"/>
  <c r="R685"/>
  <c r="T685"/>
  <c r="W682"/>
  <c r="A684"/>
  <c r="A685"/>
  <c r="AA689"/>
  <c r="B689" s="1"/>
  <c r="A689" s="1"/>
  <c r="Z692"/>
  <c r="AA688"/>
  <c r="B688" s="1"/>
  <c r="Z691"/>
  <c r="AA687"/>
  <c r="B687" s="1"/>
  <c r="D687" s="1"/>
  <c r="Z690"/>
  <c r="T648" l="1"/>
  <c r="T650" s="1"/>
  <c r="U648" s="1"/>
  <c r="U650" s="1"/>
  <c r="O657"/>
  <c r="O659" s="1"/>
  <c r="P657" s="1"/>
  <c r="P659" s="1"/>
  <c r="Q657" s="1"/>
  <c r="Q659" s="1"/>
  <c r="O669"/>
  <c r="O671" s="1"/>
  <c r="P669" s="1"/>
  <c r="P671" s="1"/>
  <c r="N672"/>
  <c r="N674" s="1"/>
  <c r="N660"/>
  <c r="N662" s="1"/>
  <c r="M675"/>
  <c r="M677" s="1"/>
  <c r="G678"/>
  <c r="G680" s="1"/>
  <c r="E684"/>
  <c r="E686" s="1"/>
  <c r="U645"/>
  <c r="U647" s="1"/>
  <c r="S651"/>
  <c r="S653" s="1"/>
  <c r="R654"/>
  <c r="R656" s="1"/>
  <c r="Q663"/>
  <c r="Q665" s="1"/>
  <c r="O666"/>
  <c r="O668" s="1"/>
  <c r="P666" s="1"/>
  <c r="P668" s="1"/>
  <c r="D688"/>
  <c r="D689" s="1"/>
  <c r="F688"/>
  <c r="H688"/>
  <c r="J688"/>
  <c r="L688"/>
  <c r="N688"/>
  <c r="P688"/>
  <c r="R688"/>
  <c r="T688"/>
  <c r="E688"/>
  <c r="G688"/>
  <c r="I688"/>
  <c r="K688"/>
  <c r="M688"/>
  <c r="O688"/>
  <c r="Q688"/>
  <c r="S688"/>
  <c r="U688"/>
  <c r="W685"/>
  <c r="A688"/>
  <c r="A687"/>
  <c r="Z695"/>
  <c r="AA692"/>
  <c r="B692" s="1"/>
  <c r="A692" s="1"/>
  <c r="Z694"/>
  <c r="AA691"/>
  <c r="B691" s="1"/>
  <c r="Z693"/>
  <c r="AA690"/>
  <c r="B690" s="1"/>
  <c r="D690" s="1"/>
  <c r="Q669" l="1"/>
  <c r="Q671" s="1"/>
  <c r="R669" s="1"/>
  <c r="R671" s="1"/>
  <c r="S669" s="1"/>
  <c r="S671" s="1"/>
  <c r="T669" s="1"/>
  <c r="T671" s="1"/>
  <c r="U669" s="1"/>
  <c r="U671" s="1"/>
  <c r="O672"/>
  <c r="O674" s="1"/>
  <c r="P672" s="1"/>
  <c r="P674" s="1"/>
  <c r="O660"/>
  <c r="O662" s="1"/>
  <c r="P660" s="1"/>
  <c r="P662" s="1"/>
  <c r="N675"/>
  <c r="N677" s="1"/>
  <c r="H678"/>
  <c r="H680" s="1"/>
  <c r="F684"/>
  <c r="F686" s="1"/>
  <c r="E687"/>
  <c r="E689" s="1"/>
  <c r="T651"/>
  <c r="T653" s="1"/>
  <c r="S654"/>
  <c r="S656" s="1"/>
  <c r="R663"/>
  <c r="R665" s="1"/>
  <c r="R657"/>
  <c r="R659" s="1"/>
  <c r="Q666"/>
  <c r="Q668" s="1"/>
  <c r="Q660"/>
  <c r="Q662" s="1"/>
  <c r="E691"/>
  <c r="G691"/>
  <c r="I691"/>
  <c r="K691"/>
  <c r="M691"/>
  <c r="O691"/>
  <c r="Q691"/>
  <c r="S691"/>
  <c r="U691"/>
  <c r="D691"/>
  <c r="D692" s="1"/>
  <c r="E690" s="1"/>
  <c r="F691"/>
  <c r="H691"/>
  <c r="J691"/>
  <c r="L691"/>
  <c r="N691"/>
  <c r="P691"/>
  <c r="R691"/>
  <c r="T691"/>
  <c r="W688"/>
  <c r="A691"/>
  <c r="A690"/>
  <c r="Z699"/>
  <c r="AA695"/>
  <c r="B695" s="1"/>
  <c r="A695" s="1"/>
  <c r="AA694"/>
  <c r="B694" s="1"/>
  <c r="Z698"/>
  <c r="AA693"/>
  <c r="B693" s="1"/>
  <c r="D693" s="1"/>
  <c r="Z697"/>
  <c r="Q672" l="1"/>
  <c r="Q674" s="1"/>
  <c r="R672" s="1"/>
  <c r="R674" s="1"/>
  <c r="S672" s="1"/>
  <c r="S674" s="1"/>
  <c r="T672" s="1"/>
  <c r="T674" s="1"/>
  <c r="U672" s="1"/>
  <c r="U674" s="1"/>
  <c r="O675"/>
  <c r="O677" s="1"/>
  <c r="P675" s="1"/>
  <c r="P677" s="1"/>
  <c r="I678"/>
  <c r="I680" s="1"/>
  <c r="G684"/>
  <c r="G686" s="1"/>
  <c r="F687"/>
  <c r="F689" s="1"/>
  <c r="U651"/>
  <c r="U653" s="1"/>
  <c r="T654"/>
  <c r="T656" s="1"/>
  <c r="S663"/>
  <c r="S665" s="1"/>
  <c r="S657"/>
  <c r="S659" s="1"/>
  <c r="R666"/>
  <c r="R668" s="1"/>
  <c r="R660"/>
  <c r="R662" s="1"/>
  <c r="E692"/>
  <c r="F690" s="1"/>
  <c r="F692" s="1"/>
  <c r="G690" s="1"/>
  <c r="G692" s="1"/>
  <c r="H690" s="1"/>
  <c r="H692" s="1"/>
  <c r="I690" s="1"/>
  <c r="I692" s="1"/>
  <c r="J690" s="1"/>
  <c r="J692" s="1"/>
  <c r="K690" s="1"/>
  <c r="K692" s="1"/>
  <c r="L690" s="1"/>
  <c r="L692" s="1"/>
  <c r="M690" s="1"/>
  <c r="M692" s="1"/>
  <c r="N690" s="1"/>
  <c r="N692" s="1"/>
  <c r="O690" s="1"/>
  <c r="O692" s="1"/>
  <c r="P690" s="1"/>
  <c r="P692" s="1"/>
  <c r="Q690" s="1"/>
  <c r="Q692" s="1"/>
  <c r="R690" s="1"/>
  <c r="R692" s="1"/>
  <c r="S690" s="1"/>
  <c r="S692" s="1"/>
  <c r="T690" s="1"/>
  <c r="T692" s="1"/>
  <c r="U690" s="1"/>
  <c r="U692" s="1"/>
  <c r="D694"/>
  <c r="D695" s="1"/>
  <c r="F694"/>
  <c r="H694"/>
  <c r="J694"/>
  <c r="L694"/>
  <c r="N694"/>
  <c r="P694"/>
  <c r="R694"/>
  <c r="T694"/>
  <c r="E694"/>
  <c r="G694"/>
  <c r="I694"/>
  <c r="K694"/>
  <c r="M694"/>
  <c r="O694"/>
  <c r="Q694"/>
  <c r="S694"/>
  <c r="U694"/>
  <c r="W691"/>
  <c r="A693"/>
  <c r="A694"/>
  <c r="W7"/>
  <c r="Q675" l="1"/>
  <c r="Q677" s="1"/>
  <c r="R675" s="1"/>
  <c r="R677" s="1"/>
  <c r="S675" s="1"/>
  <c r="S677" s="1"/>
  <c r="T675" s="1"/>
  <c r="T677" s="1"/>
  <c r="U675" s="1"/>
  <c r="U677" s="1"/>
  <c r="J678"/>
  <c r="J680" s="1"/>
  <c r="K678" s="1"/>
  <c r="K680" s="1"/>
  <c r="H684"/>
  <c r="H686" s="1"/>
  <c r="G687"/>
  <c r="G689" s="1"/>
  <c r="U654"/>
  <c r="U656" s="1"/>
  <c r="T663"/>
  <c r="T665" s="1"/>
  <c r="T657"/>
  <c r="T659" s="1"/>
  <c r="S666"/>
  <c r="S668" s="1"/>
  <c r="S660"/>
  <c r="S662" s="1"/>
  <c r="E693"/>
  <c r="E695" s="1"/>
  <c r="D698"/>
  <c r="W694"/>
  <c r="L678" l="1"/>
  <c r="L680" s="1"/>
  <c r="I684"/>
  <c r="I686" s="1"/>
  <c r="H687"/>
  <c r="H689" s="1"/>
  <c r="U657"/>
  <c r="U659" s="1"/>
  <c r="U663"/>
  <c r="U665" s="1"/>
  <c r="T666"/>
  <c r="T668" s="1"/>
  <c r="T660"/>
  <c r="T662" s="1"/>
  <c r="F693"/>
  <c r="F695" s="1"/>
  <c r="E698"/>
  <c r="W698"/>
  <c r="M678" l="1"/>
  <c r="M680" s="1"/>
  <c r="J684"/>
  <c r="J686" s="1"/>
  <c r="K684" s="1"/>
  <c r="K686" s="1"/>
  <c r="I687"/>
  <c r="I689" s="1"/>
  <c r="U660"/>
  <c r="U662" s="1"/>
  <c r="U666"/>
  <c r="U668" s="1"/>
  <c r="G693"/>
  <c r="G695" s="1"/>
  <c r="F698"/>
  <c r="G161" i="4"/>
  <c r="G157"/>
  <c r="G159"/>
  <c r="G148"/>
  <c r="G152"/>
  <c r="G147"/>
  <c r="G151"/>
  <c r="G155"/>
  <c r="G141"/>
  <c r="G145"/>
  <c r="G140"/>
  <c r="G144"/>
  <c r="G137"/>
  <c r="G167"/>
  <c r="G202"/>
  <c r="G206"/>
  <c r="G210"/>
  <c r="G213"/>
  <c r="G217"/>
  <c r="G221"/>
  <c r="G226"/>
  <c r="G164"/>
  <c r="G198"/>
  <c r="G201"/>
  <c r="G205"/>
  <c r="G209"/>
  <c r="G214"/>
  <c r="G218"/>
  <c r="G222"/>
  <c r="G225"/>
  <c r="G170"/>
  <c r="G174"/>
  <c r="G182"/>
  <c r="G186"/>
  <c r="G188"/>
  <c r="G192"/>
  <c r="G196"/>
  <c r="G171"/>
  <c r="G175"/>
  <c r="G185"/>
  <c r="G177"/>
  <c r="G179"/>
  <c r="G181"/>
  <c r="G191"/>
  <c r="G195"/>
  <c r="G230"/>
  <c r="G156"/>
  <c r="G158"/>
  <c r="G160"/>
  <c r="G150"/>
  <c r="G154"/>
  <c r="G149"/>
  <c r="G153"/>
  <c r="G139"/>
  <c r="G143"/>
  <c r="G138"/>
  <c r="G142"/>
  <c r="G146"/>
  <c r="G136"/>
  <c r="G165"/>
  <c r="G199"/>
  <c r="G204"/>
  <c r="G208"/>
  <c r="G212"/>
  <c r="G215"/>
  <c r="G219"/>
  <c r="G223"/>
  <c r="G228"/>
  <c r="G166"/>
  <c r="G200"/>
  <c r="G203"/>
  <c r="G207"/>
  <c r="G211"/>
  <c r="G216"/>
  <c r="G220"/>
  <c r="G224"/>
  <c r="G227"/>
  <c r="G172"/>
  <c r="G168"/>
  <c r="G184"/>
  <c r="G187"/>
  <c r="G190"/>
  <c r="G194"/>
  <c r="G169"/>
  <c r="G173"/>
  <c r="G183"/>
  <c r="G176"/>
  <c r="G178"/>
  <c r="G180"/>
  <c r="G189"/>
  <c r="G193"/>
  <c r="G197"/>
  <c r="G231"/>
  <c r="G232"/>
  <c r="N678" i="16" l="1"/>
  <c r="N680" s="1"/>
  <c r="L684"/>
  <c r="L686" s="1"/>
  <c r="J687"/>
  <c r="J689" s="1"/>
  <c r="K687" s="1"/>
  <c r="K689" s="1"/>
  <c r="H693"/>
  <c r="H695" s="1"/>
  <c r="G698"/>
  <c r="H193" i="4"/>
  <c r="H180"/>
  <c r="H176"/>
  <c r="H173"/>
  <c r="H194"/>
  <c r="H187"/>
  <c r="H168"/>
  <c r="H227"/>
  <c r="H220"/>
  <c r="H211"/>
  <c r="H203"/>
  <c r="H166"/>
  <c r="H223"/>
  <c r="H215"/>
  <c r="H208"/>
  <c r="H199"/>
  <c r="H136"/>
  <c r="H142"/>
  <c r="H143"/>
  <c r="H153"/>
  <c r="H154"/>
  <c r="H160"/>
  <c r="H156"/>
  <c r="H195"/>
  <c r="H181"/>
  <c r="H177"/>
  <c r="H175"/>
  <c r="H196"/>
  <c r="H188"/>
  <c r="H182"/>
  <c r="H170"/>
  <c r="H222"/>
  <c r="H214"/>
  <c r="H205"/>
  <c r="H198"/>
  <c r="H226"/>
  <c r="H217"/>
  <c r="H210"/>
  <c r="H202"/>
  <c r="H137"/>
  <c r="H140"/>
  <c r="H141"/>
  <c r="H151"/>
  <c r="H152"/>
  <c r="H159"/>
  <c r="H161"/>
  <c r="H231"/>
  <c r="H232"/>
  <c r="H197"/>
  <c r="H189"/>
  <c r="H178"/>
  <c r="H183"/>
  <c r="H169"/>
  <c r="H190"/>
  <c r="H184"/>
  <c r="H172"/>
  <c r="H224"/>
  <c r="H216"/>
  <c r="H207"/>
  <c r="H200"/>
  <c r="H228"/>
  <c r="H219"/>
  <c r="H212"/>
  <c r="H204"/>
  <c r="H165"/>
  <c r="H146"/>
  <c r="H138"/>
  <c r="H139"/>
  <c r="H149"/>
  <c r="H150"/>
  <c r="H158"/>
  <c r="H230"/>
  <c r="H191"/>
  <c r="H179"/>
  <c r="H185"/>
  <c r="H171"/>
  <c r="H192"/>
  <c r="H186"/>
  <c r="H174"/>
  <c r="H225"/>
  <c r="H218"/>
  <c r="H209"/>
  <c r="H201"/>
  <c r="H164"/>
  <c r="H221"/>
  <c r="H213"/>
  <c r="H206"/>
  <c r="H167"/>
  <c r="H144"/>
  <c r="H145"/>
  <c r="H155"/>
  <c r="H147"/>
  <c r="H148"/>
  <c r="H157"/>
  <c r="G135"/>
  <c r="G131"/>
  <c r="G132"/>
  <c r="G118"/>
  <c r="G124"/>
  <c r="G120"/>
  <c r="G126"/>
  <c r="G123"/>
  <c r="G117"/>
  <c r="G113"/>
  <c r="G127"/>
  <c r="G133"/>
  <c r="G129"/>
  <c r="G134"/>
  <c r="G130"/>
  <c r="G114"/>
  <c r="G122"/>
  <c r="G116"/>
  <c r="G128"/>
  <c r="G125"/>
  <c r="G119"/>
  <c r="G115"/>
  <c r="O678" i="16" l="1"/>
  <c r="O680" s="1"/>
  <c r="P678" s="1"/>
  <c r="P680" s="1"/>
  <c r="M684"/>
  <c r="M686" s="1"/>
  <c r="L687"/>
  <c r="L689" s="1"/>
  <c r="I693"/>
  <c r="I695" s="1"/>
  <c r="H698"/>
  <c r="H135" i="4"/>
  <c r="H115"/>
  <c r="H119"/>
  <c r="H125"/>
  <c r="H128"/>
  <c r="H116"/>
  <c r="H122"/>
  <c r="H114"/>
  <c r="H130"/>
  <c r="H134"/>
  <c r="H129"/>
  <c r="H133"/>
  <c r="H127"/>
  <c r="H113"/>
  <c r="H117"/>
  <c r="H123"/>
  <c r="H126"/>
  <c r="H120"/>
  <c r="H124"/>
  <c r="H118"/>
  <c r="H132"/>
  <c r="H131"/>
  <c r="G229"/>
  <c r="G235"/>
  <c r="G234"/>
  <c r="G163"/>
  <c r="G233"/>
  <c r="G103"/>
  <c r="G104"/>
  <c r="G106"/>
  <c r="G105"/>
  <c r="G110"/>
  <c r="G102"/>
  <c r="G108"/>
  <c r="G107"/>
  <c r="G109"/>
  <c r="H109" s="1"/>
  <c r="G111"/>
  <c r="Q678" i="16" l="1"/>
  <c r="Q680" s="1"/>
  <c r="R678" s="1"/>
  <c r="R680" s="1"/>
  <c r="S678" s="1"/>
  <c r="S680" s="1"/>
  <c r="T678" s="1"/>
  <c r="T680" s="1"/>
  <c r="U678" s="1"/>
  <c r="U680" s="1"/>
  <c r="N684"/>
  <c r="N686" s="1"/>
  <c r="M687"/>
  <c r="M689" s="1"/>
  <c r="J693"/>
  <c r="J695" s="1"/>
  <c r="I698"/>
  <c r="H111" i="4"/>
  <c r="H107"/>
  <c r="H105"/>
  <c r="H103"/>
  <c r="H233"/>
  <c r="H234"/>
  <c r="H229"/>
  <c r="H108"/>
  <c r="H102"/>
  <c r="H110"/>
  <c r="H106"/>
  <c r="H104"/>
  <c r="H163"/>
  <c r="H235"/>
  <c r="G88"/>
  <c r="G96"/>
  <c r="G87"/>
  <c r="G95"/>
  <c r="G90"/>
  <c r="G98"/>
  <c r="G89"/>
  <c r="G97"/>
  <c r="G112"/>
  <c r="G25"/>
  <c r="D39" i="16"/>
  <c r="G17" i="4"/>
  <c r="D15" i="16"/>
  <c r="G9" i="4"/>
  <c r="G23"/>
  <c r="G39"/>
  <c r="G55"/>
  <c r="G71"/>
  <c r="G26"/>
  <c r="G34"/>
  <c r="G42"/>
  <c r="G50"/>
  <c r="G58"/>
  <c r="G66"/>
  <c r="G74"/>
  <c r="G82"/>
  <c r="D12" i="16"/>
  <c r="G8" i="4"/>
  <c r="D36" i="16"/>
  <c r="G16" i="4"/>
  <c r="G85"/>
  <c r="G92"/>
  <c r="G100"/>
  <c r="G91"/>
  <c r="G99"/>
  <c r="G94"/>
  <c r="G83"/>
  <c r="G93"/>
  <c r="G101"/>
  <c r="G81"/>
  <c r="G77"/>
  <c r="G69"/>
  <c r="D51" i="16"/>
  <c r="G21" i="4"/>
  <c r="G29"/>
  <c r="G57"/>
  <c r="G162"/>
  <c r="G33"/>
  <c r="D9" i="16"/>
  <c r="G7" i="4"/>
  <c r="H7" s="1"/>
  <c r="D33" i="16"/>
  <c r="G15" i="4"/>
  <c r="D45" i="16"/>
  <c r="G19" i="4"/>
  <c r="G27"/>
  <c r="G35"/>
  <c r="G43"/>
  <c r="G51"/>
  <c r="G59"/>
  <c r="G67"/>
  <c r="G75"/>
  <c r="G24"/>
  <c r="G28"/>
  <c r="G32"/>
  <c r="G36"/>
  <c r="G40"/>
  <c r="G44"/>
  <c r="G48"/>
  <c r="G52"/>
  <c r="G56"/>
  <c r="G60"/>
  <c r="G64"/>
  <c r="G68"/>
  <c r="G72"/>
  <c r="G76"/>
  <c r="G80"/>
  <c r="G84"/>
  <c r="D6" i="16"/>
  <c r="G6" i="4"/>
  <c r="H6" s="1"/>
  <c r="D18" i="16"/>
  <c r="G10" i="4"/>
  <c r="D30" i="16"/>
  <c r="G14" i="4"/>
  <c r="D42" i="16"/>
  <c r="G18" i="4"/>
  <c r="D54" i="16"/>
  <c r="G22" i="4"/>
  <c r="G73"/>
  <c r="G121"/>
  <c r="G37"/>
  <c r="G65"/>
  <c r="G61"/>
  <c r="G53"/>
  <c r="G45"/>
  <c r="G49"/>
  <c r="G41"/>
  <c r="D21" i="16"/>
  <c r="G11" i="4"/>
  <c r="D27" i="16"/>
  <c r="G13" i="4"/>
  <c r="G31"/>
  <c r="G47"/>
  <c r="G63"/>
  <c r="G79"/>
  <c r="G30"/>
  <c r="G38"/>
  <c r="G46"/>
  <c r="G54"/>
  <c r="G62"/>
  <c r="G70"/>
  <c r="G78"/>
  <c r="G86"/>
  <c r="D24" i="16"/>
  <c r="D48"/>
  <c r="G20" i="4"/>
  <c r="O684" i="16" l="1"/>
  <c r="O686" s="1"/>
  <c r="P684" s="1"/>
  <c r="P686" s="1"/>
  <c r="N687"/>
  <c r="N689" s="1"/>
  <c r="K693"/>
  <c r="K695" s="1"/>
  <c r="J698"/>
  <c r="D697"/>
  <c r="H84" i="4"/>
  <c r="H80"/>
  <c r="H76"/>
  <c r="H72"/>
  <c r="H68"/>
  <c r="H64"/>
  <c r="H60"/>
  <c r="H56"/>
  <c r="H52"/>
  <c r="H48"/>
  <c r="H44"/>
  <c r="H40"/>
  <c r="H36"/>
  <c r="H32"/>
  <c r="H28"/>
  <c r="H24"/>
  <c r="H75"/>
  <c r="H67"/>
  <c r="H59"/>
  <c r="H51"/>
  <c r="H43"/>
  <c r="H35"/>
  <c r="H27"/>
  <c r="H19"/>
  <c r="H15"/>
  <c r="H33"/>
  <c r="H57"/>
  <c r="H29"/>
  <c r="H21"/>
  <c r="H69"/>
  <c r="H77"/>
  <c r="H81"/>
  <c r="H101"/>
  <c r="H93"/>
  <c r="H83"/>
  <c r="H94"/>
  <c r="H99"/>
  <c r="H91"/>
  <c r="H100"/>
  <c r="H92"/>
  <c r="H85"/>
  <c r="H16"/>
  <c r="H8"/>
  <c r="H82"/>
  <c r="H74"/>
  <c r="H66"/>
  <c r="H58"/>
  <c r="H50"/>
  <c r="H42"/>
  <c r="H34"/>
  <c r="H26"/>
  <c r="H71"/>
  <c r="H55"/>
  <c r="H39"/>
  <c r="H23"/>
  <c r="H9"/>
  <c r="H17"/>
  <c r="H25"/>
  <c r="H112"/>
  <c r="H97"/>
  <c r="H89"/>
  <c r="H98"/>
  <c r="H90"/>
  <c r="H95"/>
  <c r="H87"/>
  <c r="H96"/>
  <c r="H88"/>
  <c r="H20"/>
  <c r="H12"/>
  <c r="H86"/>
  <c r="H78"/>
  <c r="H70"/>
  <c r="H62"/>
  <c r="H54"/>
  <c r="H46"/>
  <c r="H38"/>
  <c r="H30"/>
  <c r="H79"/>
  <c r="H63"/>
  <c r="H47"/>
  <c r="H31"/>
  <c r="H13"/>
  <c r="H11"/>
  <c r="H41"/>
  <c r="H49"/>
  <c r="H45"/>
  <c r="H53"/>
  <c r="H61"/>
  <c r="H65"/>
  <c r="H37"/>
  <c r="H121"/>
  <c r="H73"/>
  <c r="H22"/>
  <c r="H18"/>
  <c r="H14"/>
  <c r="H10"/>
  <c r="H162"/>
  <c r="D47" i="16"/>
  <c r="D11"/>
  <c r="D53"/>
  <c r="D38"/>
  <c r="D14"/>
  <c r="D17"/>
  <c r="D41"/>
  <c r="D8"/>
  <c r="D35"/>
  <c r="D50"/>
  <c r="D26"/>
  <c r="D29"/>
  <c r="D23"/>
  <c r="D56"/>
  <c r="D44"/>
  <c r="D32"/>
  <c r="D20"/>
  <c r="H2" i="4" l="1"/>
  <c r="Q684" i="16"/>
  <c r="Q686" s="1"/>
  <c r="R684" s="1"/>
  <c r="R686" s="1"/>
  <c r="S684" s="1"/>
  <c r="S686" s="1"/>
  <c r="T684" s="1"/>
  <c r="T686" s="1"/>
  <c r="U684" s="1"/>
  <c r="U686" s="1"/>
  <c r="O687"/>
  <c r="O689" s="1"/>
  <c r="P687" s="1"/>
  <c r="P689" s="1"/>
  <c r="L693"/>
  <c r="L695" s="1"/>
  <c r="K698"/>
  <c r="D699"/>
  <c r="E6"/>
  <c r="E39"/>
  <c r="E15"/>
  <c r="E12"/>
  <c r="E36"/>
  <c r="E51"/>
  <c r="E9"/>
  <c r="E45"/>
  <c r="E18"/>
  <c r="E30"/>
  <c r="E42"/>
  <c r="E54"/>
  <c r="E21"/>
  <c r="E27"/>
  <c r="E24"/>
  <c r="E48"/>
  <c r="E33"/>
  <c r="Q687" l="1"/>
  <c r="Q689" s="1"/>
  <c r="R687" s="1"/>
  <c r="R689" s="1"/>
  <c r="S687" s="1"/>
  <c r="S689" s="1"/>
  <c r="T687" s="1"/>
  <c r="T689" s="1"/>
  <c r="U687" s="1"/>
  <c r="U689" s="1"/>
  <c r="M693"/>
  <c r="M695" s="1"/>
  <c r="L698"/>
  <c r="E697"/>
  <c r="E50"/>
  <c r="A23" i="21" s="1"/>
  <c r="E29" i="16"/>
  <c r="E44"/>
  <c r="E20"/>
  <c r="E11"/>
  <c r="A7" i="21" s="1"/>
  <c r="E38" i="16"/>
  <c r="E17"/>
  <c r="E8"/>
  <c r="E35"/>
  <c r="E26"/>
  <c r="E23"/>
  <c r="E56"/>
  <c r="E32"/>
  <c r="E47"/>
  <c r="E53"/>
  <c r="E14"/>
  <c r="E41"/>
  <c r="N693" l="1"/>
  <c r="N695" s="1"/>
  <c r="M698"/>
  <c r="E699"/>
  <c r="F9"/>
  <c r="F45"/>
  <c r="F30"/>
  <c r="F21"/>
  <c r="F15"/>
  <c r="F18"/>
  <c r="F48"/>
  <c r="F12"/>
  <c r="F51"/>
  <c r="F39"/>
  <c r="F54"/>
  <c r="F24"/>
  <c r="F33"/>
  <c r="F36"/>
  <c r="F42"/>
  <c r="F27"/>
  <c r="F6"/>
  <c r="O693" l="1"/>
  <c r="O695" s="1"/>
  <c r="N698"/>
  <c r="F697"/>
  <c r="F44"/>
  <c r="F35"/>
  <c r="F53"/>
  <c r="F14"/>
  <c r="F50"/>
  <c r="F17"/>
  <c r="F11"/>
  <c r="F56"/>
  <c r="F20"/>
  <c r="F29"/>
  <c r="F38"/>
  <c r="F26"/>
  <c r="F41"/>
  <c r="F23"/>
  <c r="F32"/>
  <c r="F47"/>
  <c r="W383"/>
  <c r="F8"/>
  <c r="A31" i="21" l="1"/>
  <c r="F699" i="16"/>
  <c r="P693"/>
  <c r="P695" s="1"/>
  <c r="O698"/>
  <c r="G45"/>
  <c r="G30"/>
  <c r="G21"/>
  <c r="G39"/>
  <c r="G24"/>
  <c r="G36"/>
  <c r="G27"/>
  <c r="G18"/>
  <c r="G54"/>
  <c r="G9"/>
  <c r="G15"/>
  <c r="G48"/>
  <c r="G12"/>
  <c r="G51"/>
  <c r="G33"/>
  <c r="G42"/>
  <c r="W381"/>
  <c r="G6"/>
  <c r="Q693" l="1"/>
  <c r="Q695" s="1"/>
  <c r="P698"/>
  <c r="G697"/>
  <c r="G44"/>
  <c r="G53"/>
  <c r="W359"/>
  <c r="W341"/>
  <c r="G56"/>
  <c r="H54" s="1"/>
  <c r="H56" s="1"/>
  <c r="G20"/>
  <c r="W566"/>
  <c r="W572"/>
  <c r="G29"/>
  <c r="G38"/>
  <c r="G41"/>
  <c r="G32"/>
  <c r="G47"/>
  <c r="W338"/>
  <c r="W329"/>
  <c r="G35"/>
  <c r="W335"/>
  <c r="G14"/>
  <c r="G50"/>
  <c r="G17"/>
  <c r="G11"/>
  <c r="G26"/>
  <c r="G23"/>
  <c r="W77"/>
  <c r="G8"/>
  <c r="I54" l="1"/>
  <c r="I56" s="1"/>
  <c r="H12"/>
  <c r="H14" s="1"/>
  <c r="G699"/>
  <c r="R693"/>
  <c r="R695" s="1"/>
  <c r="Q698"/>
  <c r="W563"/>
  <c r="W350"/>
  <c r="H18"/>
  <c r="H20" s="1"/>
  <c r="H21"/>
  <c r="H23" s="1"/>
  <c r="H48"/>
  <c r="H50" s="1"/>
  <c r="H30"/>
  <c r="H32" s="1"/>
  <c r="H39"/>
  <c r="H41" s="1"/>
  <c r="H36"/>
  <c r="H38" s="1"/>
  <c r="H27"/>
  <c r="H29" s="1"/>
  <c r="H51"/>
  <c r="H53" s="1"/>
  <c r="H24"/>
  <c r="H26" s="1"/>
  <c r="I24" s="1"/>
  <c r="I26" s="1"/>
  <c r="H15"/>
  <c r="H17" s="1"/>
  <c r="H33"/>
  <c r="H35" s="1"/>
  <c r="H45"/>
  <c r="H47" s="1"/>
  <c r="H42"/>
  <c r="H44" s="1"/>
  <c r="I21"/>
  <c r="I23" s="1"/>
  <c r="H9"/>
  <c r="W75"/>
  <c r="W348"/>
  <c r="W333"/>
  <c r="W327"/>
  <c r="W336"/>
  <c r="W570"/>
  <c r="W564"/>
  <c r="W339"/>
  <c r="W357"/>
  <c r="W561"/>
  <c r="H6"/>
  <c r="J54" l="1"/>
  <c r="J56" s="1"/>
  <c r="I12"/>
  <c r="I14" s="1"/>
  <c r="I15"/>
  <c r="I17" s="1"/>
  <c r="J15" s="1"/>
  <c r="J17" s="1"/>
  <c r="I51"/>
  <c r="I53" s="1"/>
  <c r="J51" s="1"/>
  <c r="J53" s="1"/>
  <c r="I30"/>
  <c r="I32" s="1"/>
  <c r="J30" s="1"/>
  <c r="J32" s="1"/>
  <c r="I42"/>
  <c r="I44" s="1"/>
  <c r="I27"/>
  <c r="I29" s="1"/>
  <c r="I39"/>
  <c r="I41" s="1"/>
  <c r="I48"/>
  <c r="I50" s="1"/>
  <c r="I18"/>
  <c r="I20" s="1"/>
  <c r="S693"/>
  <c r="S695" s="1"/>
  <c r="R698"/>
  <c r="H697"/>
  <c r="I45"/>
  <c r="I47" s="1"/>
  <c r="I33"/>
  <c r="I35" s="1"/>
  <c r="I36"/>
  <c r="I38" s="1"/>
  <c r="J21"/>
  <c r="J23" s="1"/>
  <c r="J24"/>
  <c r="J26" s="1"/>
  <c r="W455"/>
  <c r="W453"/>
  <c r="W680"/>
  <c r="W536"/>
  <c r="W467"/>
  <c r="W590"/>
  <c r="W494"/>
  <c r="W569"/>
  <c r="W692"/>
  <c r="W644"/>
  <c r="W596"/>
  <c r="W647"/>
  <c r="W599"/>
  <c r="W686"/>
  <c r="W626"/>
  <c r="W578"/>
  <c r="W677"/>
  <c r="W629"/>
  <c r="W581"/>
  <c r="W353"/>
  <c r="W89"/>
  <c r="H11"/>
  <c r="W635"/>
  <c r="W539"/>
  <c r="W689"/>
  <c r="W674"/>
  <c r="W668"/>
  <c r="W623"/>
  <c r="W650"/>
  <c r="W653"/>
  <c r="W632"/>
  <c r="W659"/>
  <c r="W638"/>
  <c r="W665"/>
  <c r="W656"/>
  <c r="W512"/>
  <c r="W683"/>
  <c r="W587"/>
  <c r="W614"/>
  <c r="W518"/>
  <c r="W641"/>
  <c r="W608"/>
  <c r="W464"/>
  <c r="W662"/>
  <c r="W593"/>
  <c r="W620"/>
  <c r="W671"/>
  <c r="W575"/>
  <c r="W602"/>
  <c r="W605"/>
  <c r="W509"/>
  <c r="W584"/>
  <c r="W437"/>
  <c r="W611"/>
  <c r="W542"/>
  <c r="W617"/>
  <c r="W74"/>
  <c r="H8"/>
  <c r="K54" l="1"/>
  <c r="K56" s="1"/>
  <c r="A122" i="21"/>
  <c r="J12" i="16"/>
  <c r="J14" s="1"/>
  <c r="J18"/>
  <c r="J20" s="1"/>
  <c r="K18" s="1"/>
  <c r="K20" s="1"/>
  <c r="J39"/>
  <c r="J41" s="1"/>
  <c r="J33"/>
  <c r="J35" s="1"/>
  <c r="J42"/>
  <c r="J44" s="1"/>
  <c r="J36"/>
  <c r="J38" s="1"/>
  <c r="J45"/>
  <c r="J47" s="1"/>
  <c r="J48"/>
  <c r="J50" s="1"/>
  <c r="J27"/>
  <c r="J29" s="1"/>
  <c r="H699"/>
  <c r="T693"/>
  <c r="T695" s="1"/>
  <c r="S698"/>
  <c r="K21"/>
  <c r="K23" s="1"/>
  <c r="K24"/>
  <c r="K26" s="1"/>
  <c r="K30"/>
  <c r="K32" s="1"/>
  <c r="K51"/>
  <c r="K53" s="1"/>
  <c r="K15"/>
  <c r="K17" s="1"/>
  <c r="I9"/>
  <c r="I11" s="1"/>
  <c r="W461"/>
  <c r="W459"/>
  <c r="W72"/>
  <c r="W615"/>
  <c r="W540"/>
  <c r="W609"/>
  <c r="W435"/>
  <c r="W582"/>
  <c r="W507"/>
  <c r="W603"/>
  <c r="W600"/>
  <c r="W573"/>
  <c r="W669"/>
  <c r="W618"/>
  <c r="W591"/>
  <c r="W660"/>
  <c r="W462"/>
  <c r="W606"/>
  <c r="W639"/>
  <c r="W516"/>
  <c r="W612"/>
  <c r="W585"/>
  <c r="W681"/>
  <c r="W510"/>
  <c r="W654"/>
  <c r="W663"/>
  <c r="W636"/>
  <c r="W657"/>
  <c r="W630"/>
  <c r="W651"/>
  <c r="W648"/>
  <c r="W621"/>
  <c r="W666"/>
  <c r="W672"/>
  <c r="W687"/>
  <c r="W537"/>
  <c r="W633"/>
  <c r="W87"/>
  <c r="W351"/>
  <c r="W579"/>
  <c r="W627"/>
  <c r="W675"/>
  <c r="W576"/>
  <c r="W624"/>
  <c r="W684"/>
  <c r="W597"/>
  <c r="W645"/>
  <c r="W594"/>
  <c r="W642"/>
  <c r="W690"/>
  <c r="W567"/>
  <c r="W492"/>
  <c r="W588"/>
  <c r="W465"/>
  <c r="W534"/>
  <c r="W678"/>
  <c r="A112" i="5"/>
  <c r="I6" i="16"/>
  <c r="L54" l="1"/>
  <c r="L56" s="1"/>
  <c r="K45"/>
  <c r="K47" s="1"/>
  <c r="K39"/>
  <c r="K41" s="1"/>
  <c r="K12"/>
  <c r="K14" s="1"/>
  <c r="K36"/>
  <c r="K38" s="1"/>
  <c r="L18"/>
  <c r="L20" s="1"/>
  <c r="M18" s="1"/>
  <c r="M20" s="1"/>
  <c r="K27"/>
  <c r="K29" s="1"/>
  <c r="K42"/>
  <c r="K44" s="1"/>
  <c r="L51"/>
  <c r="L53" s="1"/>
  <c r="L30"/>
  <c r="L32" s="1"/>
  <c r="L21"/>
  <c r="L23" s="1"/>
  <c r="L15"/>
  <c r="L17" s="1"/>
  <c r="M15" s="1"/>
  <c r="M17" s="1"/>
  <c r="L24"/>
  <c r="L26" s="1"/>
  <c r="K48"/>
  <c r="K50" s="1"/>
  <c r="K33"/>
  <c r="K35" s="1"/>
  <c r="I697"/>
  <c r="U693"/>
  <c r="T698"/>
  <c r="W356"/>
  <c r="W560"/>
  <c r="W521"/>
  <c r="W558"/>
  <c r="J9"/>
  <c r="W332"/>
  <c r="W473"/>
  <c r="W452"/>
  <c r="W519"/>
  <c r="A114" i="5"/>
  <c r="A119"/>
  <c r="I8" i="16"/>
  <c r="M21" l="1"/>
  <c r="M23" s="1"/>
  <c r="N21" s="1"/>
  <c r="N23" s="1"/>
  <c r="M54"/>
  <c r="M56" s="1"/>
  <c r="L27"/>
  <c r="L29" s="1"/>
  <c r="L39"/>
  <c r="L41" s="1"/>
  <c r="L45"/>
  <c r="L47" s="1"/>
  <c r="L42"/>
  <c r="L44" s="1"/>
  <c r="L12"/>
  <c r="L14" s="1"/>
  <c r="L36"/>
  <c r="L38" s="1"/>
  <c r="M27"/>
  <c r="M29" s="1"/>
  <c r="M24"/>
  <c r="M26" s="1"/>
  <c r="N24" s="1"/>
  <c r="N26" s="1"/>
  <c r="M51"/>
  <c r="M53" s="1"/>
  <c r="M30"/>
  <c r="M32" s="1"/>
  <c r="L48"/>
  <c r="L50" s="1"/>
  <c r="L33"/>
  <c r="L35" s="1"/>
  <c r="I699"/>
  <c r="U695"/>
  <c r="W693"/>
  <c r="W354"/>
  <c r="N18"/>
  <c r="N20" s="1"/>
  <c r="N15"/>
  <c r="N17" s="1"/>
  <c r="J11"/>
  <c r="A106" i="5"/>
  <c r="W471" i="16"/>
  <c r="W330"/>
  <c r="W344"/>
  <c r="W450"/>
  <c r="W530"/>
  <c r="W533"/>
  <c r="W323"/>
  <c r="W321"/>
  <c r="W482"/>
  <c r="W480"/>
  <c r="A111" i="5"/>
  <c r="J6" i="16"/>
  <c r="J697" s="1"/>
  <c r="N54" l="1"/>
  <c r="N56" s="1"/>
  <c r="O54" s="1"/>
  <c r="O56" s="1"/>
  <c r="A109" i="5"/>
  <c r="N27" i="16"/>
  <c r="N29" s="1"/>
  <c r="O27" s="1"/>
  <c r="O29" s="1"/>
  <c r="M42"/>
  <c r="M44" s="1"/>
  <c r="M39"/>
  <c r="M41" s="1"/>
  <c r="M36"/>
  <c r="M38" s="1"/>
  <c r="M45"/>
  <c r="M47" s="1"/>
  <c r="M12"/>
  <c r="M14" s="1"/>
  <c r="A13" i="21"/>
  <c r="N51" i="16"/>
  <c r="N53" s="1"/>
  <c r="O51" s="1"/>
  <c r="O53" s="1"/>
  <c r="N30"/>
  <c r="N32" s="1"/>
  <c r="O30" s="1"/>
  <c r="O32" s="1"/>
  <c r="N42"/>
  <c r="N44" s="1"/>
  <c r="O42" s="1"/>
  <c r="O44" s="1"/>
  <c r="M48"/>
  <c r="M50" s="1"/>
  <c r="M33"/>
  <c r="M35" s="1"/>
  <c r="U698"/>
  <c r="W695"/>
  <c r="W305"/>
  <c r="O15"/>
  <c r="O17" s="1"/>
  <c r="O18"/>
  <c r="O20" s="1"/>
  <c r="O24"/>
  <c r="O26" s="1"/>
  <c r="O21"/>
  <c r="O23" s="1"/>
  <c r="W527"/>
  <c r="W374"/>
  <c r="W506"/>
  <c r="K9"/>
  <c r="K11" s="1"/>
  <c r="W342"/>
  <c r="W371"/>
  <c r="W347"/>
  <c r="W377"/>
  <c r="A103" i="5"/>
  <c r="W531" i="16"/>
  <c r="W528"/>
  <c r="W431"/>
  <c r="W429"/>
  <c r="A110" i="5"/>
  <c r="A102"/>
  <c r="A113"/>
  <c r="A116"/>
  <c r="J8" i="16"/>
  <c r="P54" l="1"/>
  <c r="P56" s="1"/>
  <c r="N45"/>
  <c r="N47" s="1"/>
  <c r="O45" s="1"/>
  <c r="O47" s="1"/>
  <c r="N39"/>
  <c r="N41" s="1"/>
  <c r="O39" s="1"/>
  <c r="O41" s="1"/>
  <c r="N36"/>
  <c r="N38" s="1"/>
  <c r="O36" s="1"/>
  <c r="O38" s="1"/>
  <c r="N12"/>
  <c r="N14" s="1"/>
  <c r="O12" s="1"/>
  <c r="O14" s="1"/>
  <c r="N48"/>
  <c r="N50" s="1"/>
  <c r="O48" s="1"/>
  <c r="O50" s="1"/>
  <c r="N33"/>
  <c r="N35" s="1"/>
  <c r="L9"/>
  <c r="L11" s="1"/>
  <c r="J699"/>
  <c r="A123" i="5"/>
  <c r="W303" i="16"/>
  <c r="P45"/>
  <c r="P47" s="1"/>
  <c r="P18"/>
  <c r="P30"/>
  <c r="P32" s="1"/>
  <c r="P51"/>
  <c r="P53" s="1"/>
  <c r="P27"/>
  <c r="P29" s="1"/>
  <c r="P36"/>
  <c r="P38" s="1"/>
  <c r="P21"/>
  <c r="P23" s="1"/>
  <c r="P24"/>
  <c r="P26" s="1"/>
  <c r="P42"/>
  <c r="P44" s="1"/>
  <c r="P15"/>
  <c r="W386"/>
  <c r="W525"/>
  <c r="W384"/>
  <c r="W504"/>
  <c r="W372"/>
  <c r="W380"/>
  <c r="W524"/>
  <c r="W320"/>
  <c r="W458"/>
  <c r="W434"/>
  <c r="W375"/>
  <c r="W302"/>
  <c r="A115" i="5"/>
  <c r="W345" i="16"/>
  <c r="W369"/>
  <c r="A135" i="21"/>
  <c r="K6" i="16"/>
  <c r="K697" s="1"/>
  <c r="A42" i="21"/>
  <c r="A96" i="5"/>
  <c r="A79"/>
  <c r="A121" i="21" l="1"/>
  <c r="Q54" i="16"/>
  <c r="Q56" s="1"/>
  <c r="P39"/>
  <c r="P41" s="1"/>
  <c r="P12"/>
  <c r="P14" s="1"/>
  <c r="O33"/>
  <c r="O35" s="1"/>
  <c r="P33" s="1"/>
  <c r="P35" s="1"/>
  <c r="M9"/>
  <c r="M11" s="1"/>
  <c r="Q24"/>
  <c r="Q26" s="1"/>
  <c r="Q36"/>
  <c r="Q38" s="1"/>
  <c r="Q51"/>
  <c r="Q53" s="1"/>
  <c r="Q45"/>
  <c r="Q47" s="1"/>
  <c r="Q21"/>
  <c r="Q23" s="1"/>
  <c r="Q27"/>
  <c r="Q29" s="1"/>
  <c r="Q30"/>
  <c r="Q32" s="1"/>
  <c r="P48"/>
  <c r="P50" s="1"/>
  <c r="A34" i="5"/>
  <c r="A128" i="21"/>
  <c r="A127" i="5"/>
  <c r="A130"/>
  <c r="Q42" i="16"/>
  <c r="Q44" s="1"/>
  <c r="A134" i="5"/>
  <c r="A131" i="21"/>
  <c r="W470" i="16"/>
  <c r="W500"/>
  <c r="P17"/>
  <c r="W416"/>
  <c r="P20"/>
  <c r="W378"/>
  <c r="W468"/>
  <c r="W522"/>
  <c r="W554"/>
  <c r="W300"/>
  <c r="W432"/>
  <c r="W456"/>
  <c r="W318"/>
  <c r="W326"/>
  <c r="W422"/>
  <c r="W503"/>
  <c r="W440"/>
  <c r="W545"/>
  <c r="W324"/>
  <c r="A129" i="5"/>
  <c r="W491" i="16"/>
  <c r="A124" i="5"/>
  <c r="A125" i="21"/>
  <c r="W485" i="16"/>
  <c r="W497"/>
  <c r="W489"/>
  <c r="W483"/>
  <c r="A126" i="5"/>
  <c r="W257" i="16"/>
  <c r="W255"/>
  <c r="A42" i="5"/>
  <c r="A43" i="21"/>
  <c r="A101" i="5"/>
  <c r="A91"/>
  <c r="A121"/>
  <c r="A127" i="21"/>
  <c r="A36" i="5"/>
  <c r="A69"/>
  <c r="A98"/>
  <c r="A108"/>
  <c r="A41"/>
  <c r="K8" i="16"/>
  <c r="R54" l="1"/>
  <c r="R56" s="1"/>
  <c r="S54" s="1"/>
  <c r="Q12"/>
  <c r="Q14" s="1"/>
  <c r="Q39"/>
  <c r="Q41" s="1"/>
  <c r="R39" s="1"/>
  <c r="R41" s="1"/>
  <c r="Q18"/>
  <c r="Q20" s="1"/>
  <c r="R18" s="1"/>
  <c r="R20" s="1"/>
  <c r="S18" s="1"/>
  <c r="S20" s="1"/>
  <c r="T18" s="1"/>
  <c r="T20" s="1"/>
  <c r="U18" s="1"/>
  <c r="U20" s="1"/>
  <c r="W20" s="1"/>
  <c r="R45"/>
  <c r="R47" s="1"/>
  <c r="R42"/>
  <c r="R44" s="1"/>
  <c r="R27"/>
  <c r="R29" s="1"/>
  <c r="R36"/>
  <c r="R38" s="1"/>
  <c r="R30"/>
  <c r="R32" s="1"/>
  <c r="R21"/>
  <c r="R23" s="1"/>
  <c r="R51"/>
  <c r="R53" s="1"/>
  <c r="R24"/>
  <c r="R26" s="1"/>
  <c r="Q15"/>
  <c r="Q17" s="1"/>
  <c r="Q48"/>
  <c r="Q50" s="1"/>
  <c r="Q33"/>
  <c r="Q35" s="1"/>
  <c r="K699"/>
  <c r="W407"/>
  <c r="W557"/>
  <c r="W80"/>
  <c r="W498"/>
  <c r="W414"/>
  <c r="W555"/>
  <c r="N9"/>
  <c r="N11" s="1"/>
  <c r="W552"/>
  <c r="W479"/>
  <c r="W71"/>
  <c r="W543"/>
  <c r="W438"/>
  <c r="W501"/>
  <c r="W420"/>
  <c r="W515"/>
  <c r="W488"/>
  <c r="A131" i="5"/>
  <c r="A124" i="21"/>
  <c r="W551" i="16"/>
  <c r="A117" i="5"/>
  <c r="W131" i="16"/>
  <c r="A132" i="5"/>
  <c r="A133"/>
  <c r="W486" i="16"/>
  <c r="W495"/>
  <c r="A54" i="5"/>
  <c r="A50" i="21"/>
  <c r="A49" i="5"/>
  <c r="A51"/>
  <c r="A24" i="21"/>
  <c r="A23" i="5"/>
  <c r="A93"/>
  <c r="A88"/>
  <c r="A80"/>
  <c r="A21"/>
  <c r="A63"/>
  <c r="A68"/>
  <c r="A67"/>
  <c r="A78"/>
  <c r="A19"/>
  <c r="A71"/>
  <c r="A20"/>
  <c r="A58"/>
  <c r="A75"/>
  <c r="A92"/>
  <c r="A74"/>
  <c r="W312" i="16"/>
  <c r="A57" i="5"/>
  <c r="A72"/>
  <c r="A45" i="21"/>
  <c r="A44" i="5"/>
  <c r="A24"/>
  <c r="A100"/>
  <c r="A32"/>
  <c r="A35"/>
  <c r="A39" i="21"/>
  <c r="A38" i="5"/>
  <c r="A62"/>
  <c r="A61"/>
  <c r="A82"/>
  <c r="A37"/>
  <c r="A83"/>
  <c r="A45"/>
  <c r="A46" i="21"/>
  <c r="W294" i="16"/>
  <c r="L6"/>
  <c r="L697" s="1"/>
  <c r="S30" l="1"/>
  <c r="S32" s="1"/>
  <c r="S24"/>
  <c r="S26" s="1"/>
  <c r="R12"/>
  <c r="W18"/>
  <c r="S27"/>
  <c r="S29" s="1"/>
  <c r="S36"/>
  <c r="S38" s="1"/>
  <c r="S39"/>
  <c r="S41" s="1"/>
  <c r="R33"/>
  <c r="R35" s="1"/>
  <c r="R15"/>
  <c r="R17" s="1"/>
  <c r="R48"/>
  <c r="R50" s="1"/>
  <c r="O9"/>
  <c r="O11" s="1"/>
  <c r="A122" i="5"/>
  <c r="W405" i="16"/>
  <c r="W548"/>
  <c r="W549"/>
  <c r="W69"/>
  <c r="W513"/>
  <c r="W78"/>
  <c r="W476"/>
  <c r="W134"/>
  <c r="W129"/>
  <c r="A125" i="5"/>
  <c r="W477" i="16"/>
  <c r="A126" i="21"/>
  <c r="W233" i="16"/>
  <c r="A104" i="5"/>
  <c r="W231" i="16"/>
  <c r="A81" i="5"/>
  <c r="A65"/>
  <c r="A73"/>
  <c r="A99"/>
  <c r="A66"/>
  <c r="A64"/>
  <c r="A53"/>
  <c r="A87"/>
  <c r="A89"/>
  <c r="A85"/>
  <c r="A50"/>
  <c r="A52"/>
  <c r="A55"/>
  <c r="W444" i="16"/>
  <c r="W423"/>
  <c r="W296"/>
  <c r="W447"/>
  <c r="W408"/>
  <c r="W314"/>
  <c r="A47" i="21"/>
  <c r="A46" i="5"/>
  <c r="A31"/>
  <c r="A94"/>
  <c r="A97"/>
  <c r="A76"/>
  <c r="A84"/>
  <c r="A40"/>
  <c r="A41" i="21"/>
  <c r="A39" i="5"/>
  <c r="A40" i="21"/>
  <c r="A77" i="5"/>
  <c r="A47"/>
  <c r="A33"/>
  <c r="A22"/>
  <c r="A56"/>
  <c r="A105"/>
  <c r="A106" i="21"/>
  <c r="A86" i="5"/>
  <c r="A26"/>
  <c r="A60"/>
  <c r="A70"/>
  <c r="A48"/>
  <c r="A43"/>
  <c r="A44" i="21"/>
  <c r="A90" i="5"/>
  <c r="A95"/>
  <c r="W387" i="16"/>
  <c r="S56"/>
  <c r="S45"/>
  <c r="S42"/>
  <c r="S21"/>
  <c r="S51"/>
  <c r="L8"/>
  <c r="A27" i="21" l="1"/>
  <c r="A12"/>
  <c r="A15"/>
  <c r="A28"/>
  <c r="R14" i="16"/>
  <c r="S48"/>
  <c r="S50" s="1"/>
  <c r="S33"/>
  <c r="S35" s="1"/>
  <c r="S15"/>
  <c r="P9"/>
  <c r="P11" s="1"/>
  <c r="L699"/>
  <c r="W86"/>
  <c r="A120" i="5"/>
  <c r="W413" i="16"/>
  <c r="W546"/>
  <c r="W84"/>
  <c r="W474"/>
  <c r="W299"/>
  <c r="W132"/>
  <c r="W419"/>
  <c r="A107" i="5"/>
  <c r="W410" i="16"/>
  <c r="W449"/>
  <c r="W425"/>
  <c r="W446"/>
  <c r="T54"/>
  <c r="W389"/>
  <c r="T27"/>
  <c r="T30"/>
  <c r="W390"/>
  <c r="S47"/>
  <c r="T24"/>
  <c r="S53"/>
  <c r="T36"/>
  <c r="S23"/>
  <c r="S44"/>
  <c r="T39"/>
  <c r="M6"/>
  <c r="M697" s="1"/>
  <c r="A11" i="21" l="1"/>
  <c r="A10" i="5"/>
  <c r="A18" i="21"/>
  <c r="A59" i="5"/>
  <c r="A7"/>
  <c r="A8" i="21"/>
  <c r="A29"/>
  <c r="S12" i="16"/>
  <c r="S14" s="1"/>
  <c r="S17"/>
  <c r="Q9"/>
  <c r="Q11" s="1"/>
  <c r="W411"/>
  <c r="W297"/>
  <c r="W417"/>
  <c r="W219"/>
  <c r="W240"/>
  <c r="W201"/>
  <c r="W99"/>
  <c r="W273"/>
  <c r="W285"/>
  <c r="W426"/>
  <c r="T56"/>
  <c r="T29"/>
  <c r="W441"/>
  <c r="W288"/>
  <c r="T26"/>
  <c r="T45"/>
  <c r="W363"/>
  <c r="W392"/>
  <c r="W360"/>
  <c r="W366"/>
  <c r="T32"/>
  <c r="T48"/>
  <c r="T41"/>
  <c r="T38"/>
  <c r="T42"/>
  <c r="T33"/>
  <c r="T21"/>
  <c r="T51"/>
  <c r="M8"/>
  <c r="A118" i="5" l="1"/>
  <c r="A119" i="21"/>
  <c r="A14"/>
  <c r="T12" i="16"/>
  <c r="T14" s="1"/>
  <c r="U12" s="1"/>
  <c r="U14" s="1"/>
  <c r="W14" s="1"/>
  <c r="M699"/>
  <c r="A14" i="5"/>
  <c r="A28"/>
  <c r="A29"/>
  <c r="A13"/>
  <c r="T15" i="16"/>
  <c r="T17" s="1"/>
  <c r="R9"/>
  <c r="R11" s="1"/>
  <c r="W203"/>
  <c r="W242"/>
  <c r="W221"/>
  <c r="W402"/>
  <c r="W81"/>
  <c r="W189"/>
  <c r="W213"/>
  <c r="W279"/>
  <c r="U54"/>
  <c r="W54" s="1"/>
  <c r="W428"/>
  <c r="W287"/>
  <c r="W275"/>
  <c r="W243"/>
  <c r="W101"/>
  <c r="W186"/>
  <c r="W105"/>
  <c r="W156"/>
  <c r="W290"/>
  <c r="W443"/>
  <c r="U27"/>
  <c r="W27" s="1"/>
  <c r="W210"/>
  <c r="W177"/>
  <c r="T50"/>
  <c r="W276"/>
  <c r="W159"/>
  <c r="U30"/>
  <c r="W30" s="1"/>
  <c r="W368"/>
  <c r="W362"/>
  <c r="W365"/>
  <c r="W309"/>
  <c r="T47"/>
  <c r="W228"/>
  <c r="W63"/>
  <c r="W399"/>
  <c r="W90"/>
  <c r="W225"/>
  <c r="U24"/>
  <c r="W24" s="1"/>
  <c r="W162"/>
  <c r="W198"/>
  <c r="W204"/>
  <c r="W291"/>
  <c r="W141"/>
  <c r="T23"/>
  <c r="T35"/>
  <c r="W102"/>
  <c r="W123"/>
  <c r="W315"/>
  <c r="W246"/>
  <c r="U36"/>
  <c r="W36" s="1"/>
  <c r="U39"/>
  <c r="W39" s="1"/>
  <c r="W258"/>
  <c r="T53"/>
  <c r="W306"/>
  <c r="T44"/>
  <c r="W180"/>
  <c r="W117"/>
  <c r="N6"/>
  <c r="N697" s="1"/>
  <c r="W12" l="1"/>
  <c r="A15" i="5"/>
  <c r="U15" i="16"/>
  <c r="U17" s="1"/>
  <c r="W17" s="1"/>
  <c r="A8" i="5"/>
  <c r="A12"/>
  <c r="A25"/>
  <c r="A26" i="21"/>
  <c r="A27" i="5"/>
  <c r="A9"/>
  <c r="A17"/>
  <c r="A30"/>
  <c r="S9" i="16"/>
  <c r="S11" s="1"/>
  <c r="W107"/>
  <c r="W188"/>
  <c r="W245"/>
  <c r="U56"/>
  <c r="W56" s="1"/>
  <c r="W281"/>
  <c r="W215"/>
  <c r="W191"/>
  <c r="W83"/>
  <c r="W404"/>
  <c r="W212"/>
  <c r="U29"/>
  <c r="W29" s="1"/>
  <c r="W158"/>
  <c r="W206"/>
  <c r="W282"/>
  <c r="W264"/>
  <c r="W164"/>
  <c r="W57"/>
  <c r="W138"/>
  <c r="W227"/>
  <c r="W401"/>
  <c r="W114"/>
  <c r="W230"/>
  <c r="W126"/>
  <c r="U45"/>
  <c r="W45" s="1"/>
  <c r="W144"/>
  <c r="W135"/>
  <c r="U32"/>
  <c r="W32" s="1"/>
  <c r="W252"/>
  <c r="W161"/>
  <c r="W278"/>
  <c r="W267"/>
  <c r="U48"/>
  <c r="W48" s="1"/>
  <c r="W153"/>
  <c r="W270"/>
  <c r="W234"/>
  <c r="W179"/>
  <c r="W120"/>
  <c r="W200"/>
  <c r="U26"/>
  <c r="W26" s="1"/>
  <c r="W92"/>
  <c r="W174"/>
  <c r="W65"/>
  <c r="W311"/>
  <c r="W237"/>
  <c r="W119"/>
  <c r="W165"/>
  <c r="W308"/>
  <c r="W396"/>
  <c r="W207"/>
  <c r="U51"/>
  <c r="W51" s="1"/>
  <c r="W168"/>
  <c r="U41"/>
  <c r="W41" s="1"/>
  <c r="W111"/>
  <c r="W317"/>
  <c r="W125"/>
  <c r="W171"/>
  <c r="W143"/>
  <c r="W150"/>
  <c r="W293"/>
  <c r="W195"/>
  <c r="W216"/>
  <c r="W182"/>
  <c r="W393"/>
  <c r="W222"/>
  <c r="W192"/>
  <c r="W96"/>
  <c r="W249"/>
  <c r="W108"/>
  <c r="U42"/>
  <c r="W42" s="1"/>
  <c r="W260"/>
  <c r="U38"/>
  <c r="W38" s="1"/>
  <c r="W60"/>
  <c r="W248"/>
  <c r="W183"/>
  <c r="W147"/>
  <c r="W261"/>
  <c r="W93"/>
  <c r="W104"/>
  <c r="W66"/>
  <c r="U33"/>
  <c r="W33" s="1"/>
  <c r="U21"/>
  <c r="W21" s="1"/>
  <c r="N8"/>
  <c r="A16" i="21" l="1"/>
  <c r="A18" i="5"/>
  <c r="W15" i="16"/>
  <c r="T9"/>
  <c r="T11" s="1"/>
  <c r="N699"/>
  <c r="W176"/>
  <c r="W236"/>
  <c r="W272"/>
  <c r="W155"/>
  <c r="U50"/>
  <c r="W50" s="1"/>
  <c r="W269"/>
  <c r="W254"/>
  <c r="W137"/>
  <c r="W146"/>
  <c r="U47"/>
  <c r="W47" s="1"/>
  <c r="W128"/>
  <c r="W116"/>
  <c r="W140"/>
  <c r="W59"/>
  <c r="W266"/>
  <c r="W284"/>
  <c r="W239"/>
  <c r="W122"/>
  <c r="U23"/>
  <c r="W23" s="1"/>
  <c r="W68"/>
  <c r="W263"/>
  <c r="W185"/>
  <c r="U44"/>
  <c r="W44" s="1"/>
  <c r="W251"/>
  <c r="W194"/>
  <c r="W395"/>
  <c r="W197"/>
  <c r="W173"/>
  <c r="W170"/>
  <c r="W209"/>
  <c r="W167"/>
  <c r="U35"/>
  <c r="W35" s="1"/>
  <c r="W95"/>
  <c r="W149"/>
  <c r="W62"/>
  <c r="W110"/>
  <c r="W98"/>
  <c r="W224"/>
  <c r="W218"/>
  <c r="W152"/>
  <c r="W113"/>
  <c r="U53"/>
  <c r="W53" s="1"/>
  <c r="W398"/>
  <c r="O6"/>
  <c r="O697" s="1"/>
  <c r="U9" l="1"/>
  <c r="U11" s="1"/>
  <c r="W11" s="1"/>
  <c r="O8"/>
  <c r="W9" l="1"/>
  <c r="O699"/>
  <c r="P6"/>
  <c r="P697" s="1"/>
  <c r="P8" l="1"/>
  <c r="P699" l="1"/>
  <c r="Q6"/>
  <c r="Q697" s="1"/>
  <c r="Q8" l="1"/>
  <c r="Q699" l="1"/>
  <c r="A11" i="5"/>
  <c r="R6" i="16"/>
  <c r="R697" s="1"/>
  <c r="R8" l="1"/>
  <c r="A6" i="5" l="1"/>
  <c r="R699" i="16"/>
  <c r="A16" i="5"/>
  <c r="S6" i="16"/>
  <c r="S697" s="1"/>
  <c r="S8" l="1"/>
  <c r="S699" l="1"/>
  <c r="T6"/>
  <c r="T697" s="1"/>
  <c r="T8" l="1"/>
  <c r="T699" l="1"/>
  <c r="U6"/>
  <c r="U697" s="1"/>
  <c r="U8" l="1"/>
  <c r="U699" s="1"/>
  <c r="W6"/>
  <c r="W697" s="1"/>
  <c r="W8" l="1"/>
  <c r="W699" s="1"/>
  <c r="A118" i="21" s="1"/>
  <c r="A128" i="5" l="1"/>
  <c r="A6" i="21"/>
</calcChain>
</file>

<file path=xl/comments1.xml><?xml version="1.0" encoding="utf-8"?>
<comments xmlns="http://schemas.openxmlformats.org/spreadsheetml/2006/main">
  <authors>
    <author>user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<sst xmlns="http://schemas.openxmlformats.org/spreadsheetml/2006/main" count="1522" uniqueCount="332">
  <si>
    <t>HARGA</t>
  </si>
  <si>
    <t>NAMA BARANG</t>
  </si>
  <si>
    <t>HARGA POKOK</t>
  </si>
  <si>
    <t>angry salur tc</t>
  </si>
  <si>
    <t>ayu tingting</t>
  </si>
  <si>
    <t>baju tidur ABG/ daster</t>
  </si>
  <si>
    <t>baju tidur ABG/ set 3/4</t>
  </si>
  <si>
    <t>baju tidur ABG/ set cp</t>
  </si>
  <si>
    <t>batik bola</t>
  </si>
  <si>
    <t>boxer besar</t>
  </si>
  <si>
    <t>boxer besar tali</t>
  </si>
  <si>
    <t>boxer kecil</t>
  </si>
  <si>
    <t>boxer kecil tali</t>
  </si>
  <si>
    <t>celana  motif cewe</t>
  </si>
  <si>
    <t>celana aero</t>
  </si>
  <si>
    <t>celana aladin</t>
  </si>
  <si>
    <t>celana as</t>
  </si>
  <si>
    <t>celana ccm</t>
  </si>
  <si>
    <t>IN</t>
  </si>
  <si>
    <t>OUT</t>
  </si>
  <si>
    <t>Qty</t>
  </si>
  <si>
    <t>TOTAL</t>
  </si>
  <si>
    <t>celana dril</t>
  </si>
  <si>
    <t>celana Kanvas</t>
  </si>
  <si>
    <t>celana kodoray full</t>
  </si>
  <si>
    <t>celana kodoray kombi</t>
  </si>
  <si>
    <t>celana motif</t>
  </si>
  <si>
    <t>celana sablon</t>
  </si>
  <si>
    <t>celana setreat stabilo</t>
  </si>
  <si>
    <t>celana stabilo</t>
  </si>
  <si>
    <t>daster DL</t>
  </si>
  <si>
    <t>daster gg</t>
  </si>
  <si>
    <t>daster jumbo</t>
  </si>
  <si>
    <t>daster jumbo balon</t>
  </si>
  <si>
    <t>daster jumbo super</t>
  </si>
  <si>
    <t>daster tanggung</t>
  </si>
  <si>
    <t>distroku</t>
  </si>
  <si>
    <t>dress besar</t>
  </si>
  <si>
    <t>dress kecil</t>
  </si>
  <si>
    <t>gamis lelang</t>
  </si>
  <si>
    <t>gamis Taufiq</t>
  </si>
  <si>
    <t>jaket 4 - 6</t>
  </si>
  <si>
    <t>jaket baseball</t>
  </si>
  <si>
    <t>jaket sleting</t>
  </si>
  <si>
    <t>jeans army</t>
  </si>
  <si>
    <t>jeans jumbo</t>
  </si>
  <si>
    <t>jeans kecil</t>
  </si>
  <si>
    <t>jeans lelang</t>
  </si>
  <si>
    <t>k,belang TP L</t>
  </si>
  <si>
    <t>k,belang TP M</t>
  </si>
  <si>
    <t>k.belang L</t>
  </si>
  <si>
    <t>k.belang M</t>
  </si>
  <si>
    <t>k.belang s</t>
  </si>
  <si>
    <t>k.belang ss</t>
  </si>
  <si>
    <t>k.belang xL</t>
  </si>
  <si>
    <t>kaos abg stabilo</t>
  </si>
  <si>
    <t>kaos angry putih</t>
  </si>
  <si>
    <t>kaos banana besar</t>
  </si>
  <si>
    <t>kaos banana kecil</t>
  </si>
  <si>
    <t>kaos banana krah</t>
  </si>
  <si>
    <t>kaos banana tp</t>
  </si>
  <si>
    <t xml:space="preserve">kaos bola anak </t>
  </si>
  <si>
    <t>kaos C/15 cewe</t>
  </si>
  <si>
    <t>kaos C15 sablon</t>
  </si>
  <si>
    <t>kaos gliter</t>
  </si>
  <si>
    <t>kaos kartun</t>
  </si>
  <si>
    <t>kaos madun</t>
  </si>
  <si>
    <t>kaos mama</t>
  </si>
  <si>
    <t>kaos minerva</t>
  </si>
  <si>
    <t>kaos ombak</t>
  </si>
  <si>
    <t>kaos raglan anak</t>
  </si>
  <si>
    <t>kaos ST L</t>
  </si>
  <si>
    <t>kaos ST M</t>
  </si>
  <si>
    <t>kaos ST S</t>
  </si>
  <si>
    <t>kaos stabilo putih</t>
  </si>
  <si>
    <t>kaos stabilo warna</t>
  </si>
  <si>
    <t>kemeja setreat</t>
  </si>
  <si>
    <t>koko lelang</t>
  </si>
  <si>
    <t>krah bola dewasa</t>
  </si>
  <si>
    <t>krah L</t>
  </si>
  <si>
    <t>krah M</t>
  </si>
  <si>
    <t>krah S</t>
  </si>
  <si>
    <t>krah xl</t>
  </si>
  <si>
    <t>leaging abg</t>
  </si>
  <si>
    <t>leaging anak kirey</t>
  </si>
  <si>
    <t>leaging anak panjang</t>
  </si>
  <si>
    <t>leaging anak pendek</t>
  </si>
  <si>
    <t>leaging spandek</t>
  </si>
  <si>
    <t>lekbong</t>
  </si>
  <si>
    <t>lekbong kartun</t>
  </si>
  <si>
    <t>lekbong topi</t>
  </si>
  <si>
    <t>oblong oaks</t>
  </si>
  <si>
    <t xml:space="preserve">rok catoon </t>
  </si>
  <si>
    <t>rok kecil</t>
  </si>
  <si>
    <t>rok panjang</t>
  </si>
  <si>
    <t>set bola</t>
  </si>
  <si>
    <t>set cewe L</t>
  </si>
  <si>
    <t>set cewe m</t>
  </si>
  <si>
    <t>set cewe s</t>
  </si>
  <si>
    <t>set cowo L</t>
  </si>
  <si>
    <t>set cowo M</t>
  </si>
  <si>
    <t>set cowo S</t>
  </si>
  <si>
    <t>set cowo XL</t>
  </si>
  <si>
    <t>set dela cewe</t>
  </si>
  <si>
    <t>set dela cowo</t>
  </si>
  <si>
    <t>set gamis</t>
  </si>
  <si>
    <t>set little bos</t>
  </si>
  <si>
    <t>set singlet</t>
  </si>
  <si>
    <t>set ST banana</t>
  </si>
  <si>
    <t>set TP L</t>
  </si>
  <si>
    <t>set TP M</t>
  </si>
  <si>
    <t>set TP xl</t>
  </si>
  <si>
    <t>sweter</t>
  </si>
  <si>
    <t>TANGGAL</t>
  </si>
  <si>
    <t>STOCK</t>
  </si>
  <si>
    <t>JUMLAH</t>
  </si>
  <si>
    <t>SUBTOTAL</t>
  </si>
  <si>
    <t>xxx</t>
  </si>
  <si>
    <t>BALANCE</t>
  </si>
  <si>
    <t>PAKET LEBARAN</t>
  </si>
  <si>
    <t>PAKET USAHA</t>
  </si>
  <si>
    <t>PAKET SAMPLE</t>
  </si>
  <si>
    <t>PAKET MINI</t>
  </si>
  <si>
    <t>PAKET REQUEST</t>
  </si>
  <si>
    <t>www.grosirbajuku.com</t>
  </si>
  <si>
    <t>Item pembelian :</t>
  </si>
  <si>
    <t>Total pembelian :</t>
  </si>
  <si>
    <t>Kepada Yth. Bpk/Ibu :</t>
  </si>
  <si>
    <t>Row</t>
  </si>
  <si>
    <t>Tanggal :</t>
  </si>
  <si>
    <t>AGEN</t>
  </si>
  <si>
    <t>celana ayu tingting</t>
  </si>
  <si>
    <t>rok catoon</t>
  </si>
  <si>
    <t xml:space="preserve">celana stabilo </t>
  </si>
  <si>
    <t xml:space="preserve">rok jeans </t>
  </si>
  <si>
    <t>k. belang L</t>
  </si>
  <si>
    <t>k. belang xL</t>
  </si>
  <si>
    <t>kaos C/15 sablon</t>
  </si>
  <si>
    <t>set caca cowo</t>
  </si>
  <si>
    <t>set caca cewe</t>
  </si>
  <si>
    <t>set cewe xl</t>
  </si>
  <si>
    <t>legging anak kirey</t>
  </si>
  <si>
    <t>legging jeans ABG</t>
  </si>
  <si>
    <t>Daster anak tanggung</t>
  </si>
  <si>
    <t>Daster anak jumbo</t>
  </si>
  <si>
    <t>Daster Ibu</t>
  </si>
  <si>
    <t>Daster pola</t>
  </si>
  <si>
    <t>Daster GGB</t>
  </si>
  <si>
    <t>kaos java</t>
  </si>
  <si>
    <t>RESELLER</t>
  </si>
  <si>
    <t>ROW</t>
  </si>
  <si>
    <t>Repeat Order bisa pilih min 1lsn/model/size sesuai kode brg.  Semoga usaha anda Lancar-Berkah, maju terus pengusaha lokal</t>
  </si>
  <si>
    <t>Jl.Beruang Raya D2-9, Perum Cikarang Baru Depan SMUN Cikarang Pusat</t>
  </si>
  <si>
    <t>Kawasan Industri Jababeka 2, Bekasi - Jawa Barat - 0857 7342 3433</t>
  </si>
  <si>
    <t>Margin</t>
  </si>
  <si>
    <t>Dress Kartun</t>
  </si>
  <si>
    <t xml:space="preserve">Daster DL </t>
  </si>
  <si>
    <t>Daster CP</t>
  </si>
  <si>
    <t>Mukena LUKIS</t>
  </si>
  <si>
    <t>Daster balon jumbo pjg</t>
  </si>
  <si>
    <t>Daster mawar</t>
  </si>
  <si>
    <t>Daster payung</t>
  </si>
  <si>
    <t>celana syahrini</t>
  </si>
  <si>
    <t>k.belang TP M</t>
  </si>
  <si>
    <t>k.belang TP L</t>
  </si>
  <si>
    <t>dress disney</t>
  </si>
  <si>
    <t>celana santai</t>
  </si>
  <si>
    <t>kaos banana TP</t>
  </si>
  <si>
    <t>Daster Jumbo Super</t>
  </si>
  <si>
    <t>Daster DL Kringkel</t>
  </si>
  <si>
    <t>Koko lelang ali</t>
  </si>
  <si>
    <t>Kaos lelang ABG</t>
  </si>
  <si>
    <t>Gamis spandek</t>
  </si>
  <si>
    <t>Daster TL</t>
  </si>
  <si>
    <t>Kaos Minerva ABG</t>
  </si>
  <si>
    <t>celana Polkadot</t>
  </si>
  <si>
    <t>Celana Santai S</t>
  </si>
  <si>
    <t>Koko Fadia</t>
  </si>
  <si>
    <t>Gamis Citra</t>
  </si>
  <si>
    <t>Kaos Bola Dewasa</t>
  </si>
  <si>
    <t>Set Singlet Bayi</t>
  </si>
  <si>
    <t>Tangtop Cewe Dws</t>
  </si>
  <si>
    <t>Kaos EGV V neck</t>
  </si>
  <si>
    <t>Sweter Singlet Dws</t>
  </si>
  <si>
    <t>Kemeja Dewasa Kotak</t>
  </si>
  <si>
    <t>Kaos Little M</t>
  </si>
  <si>
    <t>Leaging Boneka</t>
  </si>
  <si>
    <t>Singlet Anak</t>
  </si>
  <si>
    <t>Celana Motif Kaos</t>
  </si>
  <si>
    <t>--barang baru update di master sini--</t>
  </si>
  <si>
    <t>Stock</t>
  </si>
  <si>
    <t>Pokok</t>
  </si>
  <si>
    <t>Celana stabilo ABG</t>
  </si>
  <si>
    <t>blouse syahrini</t>
  </si>
  <si>
    <t>Jeans pjg abg</t>
  </si>
  <si>
    <t>Krah Sablon 1-3</t>
  </si>
  <si>
    <t>Krah sablon 10-14</t>
  </si>
  <si>
    <t>Celana Petro</t>
  </si>
  <si>
    <t>Kemeja Ali</t>
  </si>
  <si>
    <t>Celana Street Pita</t>
  </si>
  <si>
    <t>Rok catton ABG</t>
  </si>
  <si>
    <t>Gamis Lelang Ali</t>
  </si>
  <si>
    <t>Kemeja Barcelona</t>
  </si>
  <si>
    <t>Dress Putih</t>
  </si>
  <si>
    <t>Baju Bruce Lee</t>
  </si>
  <si>
    <t>Kaos Pasz Cewe</t>
  </si>
  <si>
    <t>Kaos Tosca</t>
  </si>
  <si>
    <t>Kaos Timnas</t>
  </si>
  <si>
    <t>Kaos ABG Polos</t>
  </si>
  <si>
    <t>Kaos ABG Pita</t>
  </si>
  <si>
    <t>Kaos Bola ABG</t>
  </si>
  <si>
    <t>Celana Kodoray Full</t>
  </si>
  <si>
    <t>Kemeja dewasa</t>
  </si>
  <si>
    <t>Gamis ABG</t>
  </si>
  <si>
    <t>Mukena Lukis Anak</t>
  </si>
  <si>
    <t>Gamis Bintang/ Rizki</t>
  </si>
  <si>
    <t>Kemeja Yogap</t>
  </si>
  <si>
    <t>Sweter Sleting</t>
  </si>
  <si>
    <t>Kaos Distro Lelang</t>
  </si>
  <si>
    <t>Celana Borju Dewasa</t>
  </si>
  <si>
    <t>Celana CB</t>
  </si>
  <si>
    <t>Celana Kanvas Dewasa</t>
  </si>
  <si>
    <t>Celana Motif Warna</t>
  </si>
  <si>
    <t xml:space="preserve">Rok Motif </t>
  </si>
  <si>
    <t>Jeans Petit</t>
  </si>
  <si>
    <t>Atasan Dress</t>
  </si>
  <si>
    <t>kaos distro lelang</t>
  </si>
  <si>
    <t>daster TL</t>
  </si>
  <si>
    <t>kemeja ali</t>
  </si>
  <si>
    <t>krah sablon 10-14</t>
  </si>
  <si>
    <t>Celana Lucky</t>
  </si>
  <si>
    <t>celana loreng AB</t>
  </si>
  <si>
    <t>Gamis Citra Kanvas</t>
  </si>
  <si>
    <t>Gamis Dewasa</t>
  </si>
  <si>
    <t>Gamis H &amp; B</t>
  </si>
  <si>
    <t>Dress Batik Kecil</t>
  </si>
  <si>
    <t>Dress Batik Besar</t>
  </si>
  <si>
    <t>Celana santai</t>
  </si>
  <si>
    <t>celana kanvas</t>
  </si>
  <si>
    <t>Kaos ST XL TP</t>
  </si>
  <si>
    <t>Kaos ST M TP</t>
  </si>
  <si>
    <t>Kaos ST L TP</t>
  </si>
  <si>
    <t>Koko Ikmal</t>
  </si>
  <si>
    <t>Gamis Kitty</t>
  </si>
  <si>
    <t>jeans panjang cowo</t>
  </si>
  <si>
    <t>gamis kitty</t>
  </si>
  <si>
    <t>mukena lukis</t>
  </si>
  <si>
    <t>Leging Spandek</t>
  </si>
  <si>
    <t>Celana Loreng AB</t>
  </si>
  <si>
    <t>Set Cacha PE</t>
  </si>
  <si>
    <t>Baju Tidur ABG Set TP</t>
  </si>
  <si>
    <t>Jeans panjang Cowo</t>
  </si>
  <si>
    <t>Koko Lais/An'nur</t>
  </si>
  <si>
    <t>Gamis Meysha</t>
  </si>
  <si>
    <t>Kaos Bola 1-5</t>
  </si>
  <si>
    <t>Kaos Bola 7-9</t>
  </si>
  <si>
    <t>Jeans kolor Army</t>
  </si>
  <si>
    <t>Jeans Royal</t>
  </si>
  <si>
    <t>kaos distro Dujati</t>
  </si>
  <si>
    <t>Mukena Bordir Jumbo</t>
  </si>
  <si>
    <t>Mukena Bordir Anak</t>
  </si>
  <si>
    <t>Mukena Bali Anak</t>
  </si>
  <si>
    <t>celana loreng</t>
  </si>
  <si>
    <t>c.stret army</t>
  </si>
  <si>
    <t>jeans panjang army</t>
  </si>
  <si>
    <t>Mukena Bali Dewasa</t>
  </si>
  <si>
    <t>Kaos Cacha</t>
  </si>
  <si>
    <t>daster kalong lelang</t>
  </si>
  <si>
    <t>gamis taufik</t>
  </si>
  <si>
    <t>gamis taufik  13-15</t>
  </si>
  <si>
    <t>Gamis R &amp; R</t>
  </si>
  <si>
    <t>Mukena bordir Anak</t>
  </si>
  <si>
    <t>Gamis Yasmin</t>
  </si>
  <si>
    <t>Celana Ab</t>
  </si>
  <si>
    <t>Leging 3/4 Hitam</t>
  </si>
  <si>
    <t>Jeans Petro</t>
  </si>
  <si>
    <t>Kaos Distro Couple</t>
  </si>
  <si>
    <t>Gamis dewasa</t>
  </si>
  <si>
    <t>Sweter Lelang</t>
  </si>
  <si>
    <t>Kaos Bola junkies</t>
  </si>
  <si>
    <t>Kaos Distro Dujati</t>
  </si>
  <si>
    <t>kaos Cacha</t>
  </si>
  <si>
    <t>Celana Fatin</t>
  </si>
  <si>
    <t>Kaos Suzu</t>
  </si>
  <si>
    <t>PM DASTER</t>
  </si>
  <si>
    <t>Kaos Bola CLUB anak</t>
  </si>
  <si>
    <t>Celana Traning anak</t>
  </si>
  <si>
    <t>Celana Street Bunga</t>
  </si>
  <si>
    <t>Rok Jeans Besar</t>
  </si>
  <si>
    <t>gamis jeans</t>
  </si>
  <si>
    <t>Dress Banana</t>
  </si>
  <si>
    <t>Kaos Kids</t>
  </si>
  <si>
    <t>C.stret kotak</t>
  </si>
  <si>
    <t>Koko Vizar</t>
  </si>
  <si>
    <t>Atasan Ibu</t>
  </si>
  <si>
    <t>Terusan Dress</t>
  </si>
  <si>
    <t>kaos super</t>
  </si>
  <si>
    <t>Kaos G6</t>
  </si>
  <si>
    <t>kaos ice</t>
  </si>
  <si>
    <t>kaos blous abg</t>
  </si>
  <si>
    <t>Kaos Belang ABG</t>
  </si>
  <si>
    <t>Koko Nabel</t>
  </si>
  <si>
    <t>Gamis Zulfa</t>
  </si>
  <si>
    <t>Mukens Lukis Anak</t>
  </si>
  <si>
    <t>Daster Serut</t>
  </si>
  <si>
    <t>Daster Kecipir</t>
  </si>
  <si>
    <t>fatin anak</t>
  </si>
  <si>
    <t>Daster DL Jumbo</t>
  </si>
  <si>
    <t>Daster Jumbo Besar</t>
  </si>
  <si>
    <t>Sarung Gajah Apel</t>
  </si>
  <si>
    <t>Daster BR</t>
  </si>
  <si>
    <t>Gamis Lelang Paris</t>
  </si>
  <si>
    <t>Streat Bintang</t>
  </si>
  <si>
    <t>jeans kolor army</t>
  </si>
  <si>
    <t>dress banana</t>
  </si>
  <si>
    <t>Gamis Atika</t>
  </si>
  <si>
    <t>Gamis Herik</t>
  </si>
  <si>
    <t>Jeans Cewe</t>
  </si>
  <si>
    <t>Kalong ST</t>
  </si>
  <si>
    <t>Gamis Citra Spandek</t>
  </si>
  <si>
    <t>Kaos Sausa</t>
  </si>
  <si>
    <t>Kaos KidsBerry</t>
  </si>
  <si>
    <t>Kaos Emblem</t>
  </si>
  <si>
    <t>Kemeja Motif</t>
  </si>
  <si>
    <t>Kemeja Mikey</t>
  </si>
  <si>
    <t>Koko Taufiq</t>
  </si>
  <si>
    <t>Legging Boneka</t>
  </si>
  <si>
    <t>Jeans Army ABG</t>
  </si>
  <si>
    <t>Daster SK</t>
  </si>
  <si>
    <t>Celana Katun ABG</t>
  </si>
  <si>
    <t>Koko R &amp; R</t>
  </si>
  <si>
    <t>Modal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</si>
</sst>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[$-409]d/mmm/yy;@"/>
    <numFmt numFmtId="166" formatCode="[$-409]d/mmm;@"/>
    <numFmt numFmtId="167" formatCode="[$-409]dd/mmm/yyyy\,\ h:mm\ ;@"/>
    <numFmt numFmtId="168" formatCode="[$-409]d/mmm/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FFF00"/>
      <name val="Calibri"/>
      <family val="2"/>
      <scheme val="minor"/>
    </font>
    <font>
      <sz val="10"/>
      <color theme="0"/>
      <name val="Arial"/>
      <family val="2"/>
    </font>
    <font>
      <b/>
      <sz val="10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7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Protection="1">
      <protection locked="0"/>
    </xf>
    <xf numFmtId="0" fontId="8" fillId="6" borderId="5" xfId="0" applyFont="1" applyFill="1" applyBorder="1" applyProtection="1">
      <protection locked="0"/>
    </xf>
    <xf numFmtId="164" fontId="8" fillId="6" borderId="5" xfId="1" applyNumberFormat="1" applyFont="1" applyFill="1" applyBorder="1" applyProtection="1">
      <protection locked="0"/>
    </xf>
    <xf numFmtId="0" fontId="10" fillId="8" borderId="6" xfId="0" applyFont="1" applyFill="1" applyBorder="1" applyProtection="1">
      <protection locked="0"/>
    </xf>
    <xf numFmtId="164" fontId="10" fillId="10" borderId="6" xfId="1" applyNumberFormat="1" applyFont="1" applyFill="1" applyBorder="1" applyProtection="1"/>
    <xf numFmtId="164" fontId="10" fillId="11" borderId="6" xfId="1" applyNumberFormat="1" applyFont="1" applyFill="1" applyBorder="1" applyProtection="1"/>
    <xf numFmtId="0" fontId="10" fillId="0" borderId="0" xfId="0" applyFont="1" applyProtection="1">
      <protection locked="0"/>
    </xf>
    <xf numFmtId="164" fontId="10" fillId="9" borderId="6" xfId="1" applyNumberFormat="1" applyFont="1" applyFill="1" applyBorder="1" applyProtection="1">
      <protection locked="0"/>
    </xf>
    <xf numFmtId="0" fontId="10" fillId="7" borderId="6" xfId="0" applyFont="1" applyFill="1" applyBorder="1" applyProtection="1">
      <protection locked="0"/>
    </xf>
    <xf numFmtId="164" fontId="10" fillId="12" borderId="6" xfId="1" applyNumberFormat="1" applyFont="1" applyFill="1" applyBorder="1" applyProtection="1">
      <protection locked="0"/>
    </xf>
    <xf numFmtId="164" fontId="10" fillId="4" borderId="6" xfId="1" applyNumberFormat="1" applyFont="1" applyFill="1" applyBorder="1" applyProtection="1"/>
    <xf numFmtId="164" fontId="10" fillId="15" borderId="6" xfId="1" applyNumberFormat="1" applyFont="1" applyFill="1" applyBorder="1" applyProtection="1"/>
    <xf numFmtId="0" fontId="0" fillId="0" borderId="6" xfId="0" applyFill="1" applyBorder="1" applyProtection="1">
      <protection locked="0"/>
    </xf>
    <xf numFmtId="164" fontId="0" fillId="0" borderId="6" xfId="1" applyNumberFormat="1" applyFont="1" applyFill="1" applyBorder="1" applyProtection="1">
      <protection locked="0"/>
    </xf>
    <xf numFmtId="0" fontId="2" fillId="2" borderId="0" xfId="2" applyFont="1" applyFill="1" applyAlignment="1" applyProtection="1">
      <alignment horizontal="center"/>
      <protection locked="0"/>
    </xf>
    <xf numFmtId="0" fontId="5" fillId="0" borderId="0" xfId="2" applyProtection="1">
      <protection locked="0"/>
    </xf>
    <xf numFmtId="0" fontId="3" fillId="3" borderId="0" xfId="2" applyFont="1" applyFill="1" applyProtection="1">
      <protection locked="0"/>
    </xf>
    <xf numFmtId="0" fontId="9" fillId="14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quotePrefix="1" applyProtection="1">
      <protection locked="0"/>
    </xf>
    <xf numFmtId="164" fontId="0" fillId="0" borderId="0" xfId="1" applyNumberFormat="1" applyFont="1" applyProtection="1"/>
    <xf numFmtId="164" fontId="11" fillId="0" borderId="0" xfId="0" applyNumberFormat="1" applyFont="1" applyProtection="1"/>
    <xf numFmtId="0" fontId="11" fillId="0" borderId="0" xfId="0" applyFont="1" applyProtection="1"/>
    <xf numFmtId="164" fontId="12" fillId="0" borderId="0" xfId="0" applyNumberFormat="1" applyFont="1" applyProtection="1"/>
    <xf numFmtId="0" fontId="12" fillId="0" borderId="0" xfId="0" applyFont="1" applyProtection="1"/>
    <xf numFmtId="0" fontId="0" fillId="0" borderId="0" xfId="0" applyProtection="1"/>
    <xf numFmtId="0" fontId="14" fillId="16" borderId="0" xfId="0" applyFont="1" applyFill="1" applyAlignment="1" applyProtection="1">
      <alignment vertical="center"/>
    </xf>
    <xf numFmtId="0" fontId="13" fillId="16" borderId="0" xfId="0" applyFont="1" applyFill="1" applyAlignment="1" applyProtection="1">
      <alignment vertical="center" wrapText="1"/>
    </xf>
    <xf numFmtId="164" fontId="15" fillId="16" borderId="1" xfId="1" applyNumberFormat="1" applyFont="1" applyFill="1" applyBorder="1" applyAlignment="1" applyProtection="1">
      <alignment vertical="center"/>
    </xf>
    <xf numFmtId="0" fontId="5" fillId="0" borderId="0" xfId="2" applyProtection="1"/>
    <xf numFmtId="167" fontId="10" fillId="16" borderId="13" xfId="1" applyNumberFormat="1" applyFont="1" applyFill="1" applyBorder="1" applyAlignment="1" applyProtection="1">
      <alignment horizontal="right" vertical="center" wrapText="1"/>
    </xf>
    <xf numFmtId="168" fontId="10" fillId="16" borderId="13" xfId="1" applyNumberFormat="1" applyFont="1" applyFill="1" applyBorder="1" applyAlignment="1" applyProtection="1">
      <alignment horizontal="left" vertical="center" wrapText="1"/>
    </xf>
    <xf numFmtId="167" fontId="10" fillId="16" borderId="13" xfId="1" applyNumberFormat="1" applyFont="1" applyFill="1" applyBorder="1" applyAlignment="1" applyProtection="1">
      <alignment horizontal="right" vertical="center"/>
    </xf>
    <xf numFmtId="0" fontId="17" fillId="13" borderId="0" xfId="0" applyFont="1" applyFill="1" applyAlignment="1" applyProtection="1">
      <alignment vertical="center"/>
    </xf>
    <xf numFmtId="0" fontId="17" fillId="13" borderId="0" xfId="0" applyFont="1" applyFill="1" applyBorder="1" applyAlignment="1" applyProtection="1">
      <alignment vertical="center"/>
    </xf>
    <xf numFmtId="0" fontId="18" fillId="16" borderId="0" xfId="0" applyFont="1" applyFill="1" applyAlignment="1" applyProtection="1">
      <alignment vertical="top"/>
    </xf>
    <xf numFmtId="0" fontId="18" fillId="16" borderId="0" xfId="0" applyFont="1" applyFill="1" applyAlignment="1" applyProtection="1"/>
    <xf numFmtId="0" fontId="16" fillId="16" borderId="0" xfId="0" applyFont="1" applyFill="1" applyAlignment="1" applyProtection="1">
      <alignment vertical="center" wrapText="1"/>
    </xf>
    <xf numFmtId="0" fontId="6" fillId="0" borderId="0" xfId="2" applyFont="1" applyProtection="1"/>
    <xf numFmtId="164" fontId="3" fillId="3" borderId="0" xfId="1" applyNumberFormat="1" applyFont="1" applyFill="1" applyProtection="1">
      <protection locked="0"/>
    </xf>
    <xf numFmtId="0" fontId="5" fillId="0" borderId="0" xfId="2" quotePrefix="1" applyFont="1" applyProtection="1">
      <protection locked="0"/>
    </xf>
    <xf numFmtId="0" fontId="5" fillId="0" borderId="0" xfId="2" applyFont="1" applyProtection="1">
      <protection locked="0"/>
    </xf>
    <xf numFmtId="0" fontId="19" fillId="16" borderId="0" xfId="0" applyFont="1" applyFill="1" applyAlignment="1" applyProtection="1">
      <alignment horizontal="center" vertical="top"/>
    </xf>
    <xf numFmtId="0" fontId="20" fillId="16" borderId="0" xfId="0" applyFont="1" applyFill="1" applyAlignment="1" applyProtection="1">
      <alignment horizontal="center" vertical="top"/>
    </xf>
    <xf numFmtId="0" fontId="8" fillId="0" borderId="0" xfId="2" applyFont="1" applyProtection="1">
      <protection hidden="1"/>
    </xf>
    <xf numFmtId="164" fontId="3" fillId="3" borderId="0" xfId="1" applyNumberFormat="1" applyFont="1" applyFill="1" applyProtection="1">
      <protection hidden="1"/>
    </xf>
    <xf numFmtId="164" fontId="8" fillId="0" borderId="0" xfId="2" applyNumberFormat="1" applyFont="1" applyProtection="1">
      <protection hidden="1"/>
    </xf>
    <xf numFmtId="0" fontId="5" fillId="16" borderId="7" xfId="2" applyFont="1" applyFill="1" applyBorder="1" applyProtection="1"/>
    <xf numFmtId="0" fontId="5" fillId="16" borderId="6" xfId="2" applyFont="1" applyFill="1" applyBorder="1" applyProtection="1"/>
    <xf numFmtId="0" fontId="5" fillId="16" borderId="8" xfId="2" applyFont="1" applyFill="1" applyBorder="1" applyProtection="1"/>
    <xf numFmtId="164" fontId="21" fillId="16" borderId="11" xfId="1" applyNumberFormat="1" applyFont="1" applyFill="1" applyBorder="1" applyProtection="1"/>
    <xf numFmtId="0" fontId="4" fillId="16" borderId="7" xfId="2" applyFont="1" applyFill="1" applyBorder="1" applyProtection="1"/>
    <xf numFmtId="0" fontId="4" fillId="16" borderId="6" xfId="2" applyFont="1" applyFill="1" applyBorder="1" applyProtection="1"/>
    <xf numFmtId="0" fontId="4" fillId="16" borderId="8" xfId="2" applyFont="1" applyFill="1" applyBorder="1" applyProtection="1"/>
    <xf numFmtId="0" fontId="21" fillId="16" borderId="0" xfId="0" applyFont="1" applyFill="1" applyProtection="1">
      <protection locked="0"/>
    </xf>
    <xf numFmtId="164" fontId="21" fillId="16" borderId="0" xfId="1" applyNumberFormat="1" applyFont="1" applyFill="1" applyProtection="1">
      <protection locked="0"/>
    </xf>
    <xf numFmtId="164" fontId="23" fillId="16" borderId="0" xfId="1" applyNumberFormat="1" applyFont="1" applyFill="1" applyProtection="1">
      <protection locked="0"/>
    </xf>
    <xf numFmtId="0" fontId="4" fillId="16" borderId="0" xfId="2" applyFont="1" applyFill="1" applyProtection="1">
      <protection locked="0"/>
    </xf>
    <xf numFmtId="0" fontId="21" fillId="16" borderId="2" xfId="0" applyFont="1" applyFill="1" applyBorder="1" applyProtection="1"/>
    <xf numFmtId="164" fontId="21" fillId="16" borderId="9" xfId="1" applyNumberFormat="1" applyFont="1" applyFill="1" applyBorder="1" applyProtection="1"/>
    <xf numFmtId="164" fontId="23" fillId="16" borderId="5" xfId="1" applyNumberFormat="1" applyFont="1" applyFill="1" applyBorder="1" applyProtection="1"/>
    <xf numFmtId="0" fontId="21" fillId="16" borderId="2" xfId="0" applyFont="1" applyFill="1" applyBorder="1" applyProtection="1">
      <protection locked="0"/>
    </xf>
    <xf numFmtId="0" fontId="21" fillId="16" borderId="3" xfId="0" applyFont="1" applyFill="1" applyBorder="1" applyProtection="1"/>
    <xf numFmtId="164" fontId="21" fillId="16" borderId="10" xfId="1" applyNumberFormat="1" applyFont="1" applyFill="1" applyBorder="1" applyProtection="1"/>
    <xf numFmtId="164" fontId="23" fillId="16" borderId="6" xfId="1" applyNumberFormat="1" applyFont="1" applyFill="1" applyBorder="1" applyProtection="1"/>
    <xf numFmtId="0" fontId="21" fillId="16" borderId="3" xfId="0" applyFont="1" applyFill="1" applyBorder="1" applyProtection="1">
      <protection locked="0"/>
    </xf>
    <xf numFmtId="0" fontId="21" fillId="16" borderId="4" xfId="0" applyFont="1" applyFill="1" applyBorder="1" applyProtection="1"/>
    <xf numFmtId="164" fontId="23" fillId="16" borderId="8" xfId="1" applyNumberFormat="1" applyFont="1" applyFill="1" applyBorder="1" applyProtection="1"/>
    <xf numFmtId="0" fontId="21" fillId="16" borderId="4" xfId="0" applyFont="1" applyFill="1" applyBorder="1" applyProtection="1">
      <protection locked="0"/>
    </xf>
    <xf numFmtId="0" fontId="21" fillId="16" borderId="2" xfId="0" quotePrefix="1" applyFont="1" applyFill="1" applyBorder="1" applyProtection="1"/>
    <xf numFmtId="0" fontId="21" fillId="16" borderId="2" xfId="0" quotePrefix="1" applyFont="1" applyFill="1" applyBorder="1" applyProtection="1">
      <protection locked="0"/>
    </xf>
    <xf numFmtId="0" fontId="21" fillId="16" borderId="3" xfId="0" quotePrefix="1" applyFont="1" applyFill="1" applyBorder="1" applyProtection="1"/>
    <xf numFmtId="0" fontId="21" fillId="16" borderId="3" xfId="0" quotePrefix="1" applyFont="1" applyFill="1" applyBorder="1" applyProtection="1">
      <protection locked="0"/>
    </xf>
    <xf numFmtId="0" fontId="21" fillId="16" borderId="4" xfId="0" quotePrefix="1" applyFont="1" applyFill="1" applyBorder="1" applyProtection="1"/>
    <xf numFmtId="0" fontId="21" fillId="16" borderId="4" xfId="0" quotePrefix="1" applyFont="1" applyFill="1" applyBorder="1" applyProtection="1">
      <protection locked="0"/>
    </xf>
    <xf numFmtId="0" fontId="23" fillId="16" borderId="2" xfId="0" applyFont="1" applyFill="1" applyBorder="1" applyProtection="1"/>
    <xf numFmtId="164" fontId="23" fillId="16" borderId="12" xfId="1" applyNumberFormat="1" applyFont="1" applyFill="1" applyBorder="1" applyProtection="1"/>
    <xf numFmtId="164" fontId="23" fillId="16" borderId="7" xfId="1" applyNumberFormat="1" applyFont="1" applyFill="1" applyBorder="1" applyProtection="1"/>
    <xf numFmtId="0" fontId="23" fillId="16" borderId="2" xfId="0" applyFont="1" applyFill="1" applyBorder="1" applyProtection="1">
      <protection locked="0"/>
    </xf>
    <xf numFmtId="0" fontId="23" fillId="16" borderId="3" xfId="0" applyFont="1" applyFill="1" applyBorder="1" applyProtection="1"/>
    <xf numFmtId="164" fontId="23" fillId="16" borderId="10" xfId="1" applyNumberFormat="1" applyFont="1" applyFill="1" applyBorder="1" applyProtection="1"/>
    <xf numFmtId="0" fontId="23" fillId="16" borderId="3" xfId="0" applyFont="1" applyFill="1" applyBorder="1" applyProtection="1">
      <protection locked="0"/>
    </xf>
    <xf numFmtId="0" fontId="23" fillId="16" borderId="4" xfId="0" applyFont="1" applyFill="1" applyBorder="1" applyProtection="1"/>
    <xf numFmtId="164" fontId="23" fillId="16" borderId="11" xfId="1" applyNumberFormat="1" applyFont="1" applyFill="1" applyBorder="1" applyProtection="1"/>
    <xf numFmtId="0" fontId="23" fillId="16" borderId="4" xfId="0" applyFont="1" applyFill="1" applyBorder="1" applyProtection="1">
      <protection locked="0"/>
    </xf>
    <xf numFmtId="0" fontId="5" fillId="16" borderId="0" xfId="2" applyFill="1" applyProtection="1"/>
    <xf numFmtId="164" fontId="0" fillId="16" borderId="0" xfId="1" applyNumberFormat="1" applyFont="1" applyFill="1" applyProtection="1">
      <protection locked="0"/>
    </xf>
    <xf numFmtId="0" fontId="0" fillId="16" borderId="0" xfId="0" applyFill="1" applyProtection="1">
      <protection locked="0"/>
    </xf>
    <xf numFmtId="0" fontId="24" fillId="0" borderId="0" xfId="2" applyFont="1" applyProtection="1">
      <protection locked="0"/>
    </xf>
    <xf numFmtId="164" fontId="5" fillId="0" borderId="0" xfId="1" applyNumberFormat="1" applyFont="1" applyProtection="1">
      <protection locked="0"/>
    </xf>
    <xf numFmtId="43" fontId="0" fillId="0" borderId="0" xfId="1" applyNumberFormat="1" applyFont="1" applyProtection="1">
      <protection locked="0"/>
    </xf>
    <xf numFmtId="164" fontId="22" fillId="0" borderId="0" xfId="1" applyNumberFormat="1" applyFont="1" applyProtection="1">
      <protection locked="0"/>
    </xf>
    <xf numFmtId="164" fontId="24" fillId="0" borderId="0" xfId="1" applyNumberFormat="1" applyFont="1" applyProtection="1">
      <protection locked="0"/>
    </xf>
    <xf numFmtId="0" fontId="5" fillId="16" borderId="0" xfId="2" applyFill="1" applyProtection="1">
      <protection locked="0"/>
    </xf>
    <xf numFmtId="164" fontId="3" fillId="14" borderId="0" xfId="1" applyNumberFormat="1" applyFont="1" applyFill="1" applyProtection="1">
      <protection hidden="1"/>
    </xf>
    <xf numFmtId="164" fontId="8" fillId="16" borderId="0" xfId="2" applyNumberFormat="1" applyFont="1" applyFill="1" applyProtection="1">
      <protection locked="0"/>
    </xf>
    <xf numFmtId="166" fontId="7" fillId="3" borderId="0" xfId="1" applyNumberFormat="1" applyFont="1" applyFill="1" applyProtection="1">
      <protection locked="0"/>
    </xf>
    <xf numFmtId="164" fontId="7" fillId="3" borderId="0" xfId="1" applyNumberFormat="1" applyFont="1" applyFill="1" applyProtection="1">
      <protection locked="0"/>
    </xf>
    <xf numFmtId="166" fontId="23" fillId="16" borderId="0" xfId="1" applyNumberFormat="1" applyFont="1" applyFill="1" applyProtection="1">
      <protection locked="0"/>
    </xf>
    <xf numFmtId="0" fontId="5" fillId="16" borderId="14" xfId="2" applyFont="1" applyFill="1" applyBorder="1" applyProtection="1">
      <protection locked="0"/>
    </xf>
    <xf numFmtId="43" fontId="8" fillId="0" borderId="0" xfId="2" applyNumberFormat="1" applyFont="1" applyProtection="1">
      <protection hidden="1"/>
    </xf>
    <xf numFmtId="0" fontId="24" fillId="16" borderId="0" xfId="2" applyFont="1" applyFill="1" applyProtection="1">
      <protection locked="0"/>
    </xf>
    <xf numFmtId="0" fontId="13" fillId="16" borderId="0" xfId="0" applyFont="1" applyFill="1" applyBorder="1" applyAlignment="1" applyProtection="1">
      <alignment vertical="center" wrapText="1"/>
    </xf>
    <xf numFmtId="164" fontId="15" fillId="16" borderId="1" xfId="1" applyNumberFormat="1" applyFont="1" applyFill="1" applyBorder="1" applyAlignment="1" applyProtection="1">
      <alignment horizontal="right"/>
    </xf>
    <xf numFmtId="164" fontId="15" fillId="16" borderId="1" xfId="1" applyNumberFormat="1" applyFont="1" applyFill="1" applyBorder="1" applyAlignment="1" applyProtection="1">
      <alignment horizontal="left"/>
      <protection locked="0"/>
    </xf>
    <xf numFmtId="164" fontId="15" fillId="16" borderId="1" xfId="1" applyNumberFormat="1" applyFont="1" applyFill="1" applyBorder="1" applyAlignment="1" applyProtection="1">
      <alignment horizontal="right" vertical="center"/>
    </xf>
    <xf numFmtId="164" fontId="0" fillId="0" borderId="1" xfId="1" applyNumberFormat="1" applyFont="1" applyBorder="1" applyProtection="1"/>
    <xf numFmtId="0" fontId="0" fillId="0" borderId="1" xfId="0" applyFill="1" applyBorder="1" applyProtection="1">
      <protection locked="0"/>
    </xf>
    <xf numFmtId="165" fontId="0" fillId="0" borderId="1" xfId="0" applyNumberFormat="1" applyBorder="1" applyProtection="1"/>
    <xf numFmtId="164" fontId="3" fillId="14" borderId="3" xfId="1" applyNumberFormat="1" applyFont="1" applyFill="1" applyBorder="1" applyProtection="1"/>
    <xf numFmtId="0" fontId="3" fillId="6" borderId="3" xfId="0" applyFont="1" applyFill="1" applyBorder="1" applyProtection="1"/>
    <xf numFmtId="165" fontId="3" fillId="6" borderId="3" xfId="0" applyNumberFormat="1" applyFont="1" applyFill="1" applyBorder="1" applyProtection="1"/>
    <xf numFmtId="164" fontId="3" fillId="6" borderId="3" xfId="1" applyNumberFormat="1" applyFont="1" applyFill="1" applyBorder="1" applyProtection="1"/>
    <xf numFmtId="164" fontId="0" fillId="0" borderId="1" xfId="1" applyNumberFormat="1" applyFont="1" applyFill="1" applyBorder="1" applyProtection="1"/>
    <xf numFmtId="0" fontId="5" fillId="0" borderId="1" xfId="2" applyBorder="1" applyProtection="1">
      <protection locked="0"/>
    </xf>
    <xf numFmtId="165" fontId="0" fillId="0" borderId="1" xfId="3" applyNumberFormat="1" applyFont="1" applyFill="1" applyBorder="1" applyProtection="1"/>
    <xf numFmtId="164" fontId="0" fillId="0" borderId="1" xfId="1" applyNumberFormat="1" applyFont="1" applyFill="1" applyBorder="1" applyProtection="1">
      <protection locked="0"/>
    </xf>
    <xf numFmtId="0" fontId="5" fillId="0" borderId="1" xfId="2" applyFont="1" applyBorder="1" applyProtection="1">
      <protection locked="0"/>
    </xf>
    <xf numFmtId="0" fontId="5" fillId="0" borderId="1" xfId="2" quotePrefix="1" applyFont="1" applyBorder="1" applyProtection="1">
      <protection locked="0"/>
    </xf>
    <xf numFmtId="0" fontId="0" fillId="0" borderId="1" xfId="0" applyBorder="1" applyProtection="1"/>
    <xf numFmtId="164" fontId="22" fillId="16" borderId="0" xfId="3" applyNumberFormat="1" applyFont="1" applyFill="1" applyProtection="1">
      <protection hidden="1"/>
    </xf>
    <xf numFmtId="164" fontId="25" fillId="14" borderId="0" xfId="3" applyNumberFormat="1" applyFont="1" applyFill="1" applyProtection="1">
      <protection hidden="1"/>
    </xf>
    <xf numFmtId="164" fontId="24" fillId="0" borderId="0" xfId="1" applyNumberFormat="1" applyFont="1" applyFill="1" applyProtection="1">
      <protection locked="0"/>
    </xf>
    <xf numFmtId="0" fontId="5" fillId="0" borderId="0" xfId="2" applyFill="1" applyProtection="1">
      <protection locked="0"/>
    </xf>
    <xf numFmtId="164" fontId="24" fillId="0" borderId="0" xfId="2" applyNumberFormat="1" applyFont="1" applyFill="1" applyProtection="1">
      <protection locked="0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Users\user.user-PC.000\AppData\Roaming\Microsoft\Excel\PAKET1%20okt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sir Agen"/>
      <sheetName val="Kasir Reseller"/>
      <sheetName val="PRINT"/>
      <sheetName val="Rekap"/>
      <sheetName val="In"/>
      <sheetName val="Out"/>
      <sheetName val="Stock"/>
      <sheetName val="Paket"/>
      <sheetName val="Master"/>
      <sheetName val="PRINT ST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0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00B0F0"/>
    <pageSetUpPr fitToPage="1"/>
  </sheetPr>
  <dimension ref="A1:Q235"/>
  <sheetViews>
    <sheetView tabSelected="1" zoomScale="90" zoomScaleNormal="90" workbookViewId="0">
      <pane ySplit="5" topLeftCell="A6" activePane="bottomLeft" state="frozen"/>
      <selection activeCell="F1048568" sqref="F1048568"/>
      <selection pane="bottomLeft" activeCell="D7" sqref="D7"/>
    </sheetView>
  </sheetViews>
  <sheetFormatPr defaultColWidth="0" defaultRowHeight="15" customHeight="1" zeroHeight="1"/>
  <cols>
    <col min="1" max="1" width="7.75" style="21" customWidth="1"/>
    <col min="2" max="2" width="25.5" style="1" customWidth="1"/>
    <col min="3" max="3" width="13.125" style="20" customWidth="1"/>
    <col min="4" max="4" width="9.125" style="21" customWidth="1"/>
    <col min="5" max="5" width="12" style="21" customWidth="1"/>
    <col min="6" max="6" width="21" style="21" customWidth="1"/>
    <col min="7" max="16384" width="9.125" style="1" hidden="1"/>
  </cols>
  <sheetData>
    <row r="1" spans="1:17" ht="24">
      <c r="A1" s="46" t="s">
        <v>130</v>
      </c>
      <c r="B1" s="37" t="s">
        <v>124</v>
      </c>
      <c r="C1" s="38"/>
      <c r="D1" s="32"/>
      <c r="E1" s="107" t="s">
        <v>127</v>
      </c>
      <c r="F1" s="108"/>
    </row>
    <row r="2" spans="1:17" s="22" customFormat="1" ht="16.5" customHeight="1">
      <c r="A2" s="31"/>
      <c r="B2" s="40" t="s">
        <v>152</v>
      </c>
      <c r="C2" s="106"/>
      <c r="D2" s="32"/>
      <c r="E2" s="109" t="s">
        <v>125</v>
      </c>
      <c r="F2" s="32">
        <f>SUM($D$6:$D$135)</f>
        <v>0</v>
      </c>
    </row>
    <row r="3" spans="1:17" s="22" customFormat="1" ht="16.5" customHeight="1">
      <c r="A3" s="31"/>
      <c r="B3" s="39" t="s">
        <v>153</v>
      </c>
      <c r="C3" s="106"/>
      <c r="D3" s="32"/>
      <c r="E3" s="109" t="s">
        <v>126</v>
      </c>
      <c r="F3" s="32">
        <f>SUM($F$6:$F$135)</f>
        <v>0</v>
      </c>
    </row>
    <row r="4" spans="1:17" s="22" customFormat="1" ht="25.5" customHeight="1">
      <c r="A4" s="30"/>
      <c r="B4" s="41" t="s">
        <v>151</v>
      </c>
      <c r="C4" s="41"/>
      <c r="D4" s="34" t="s">
        <v>129</v>
      </c>
      <c r="E4" s="35">
        <f ca="1">TODAY()</f>
        <v>42826</v>
      </c>
      <c r="F4" s="36" t="e">
        <f ca="1">"No: GB"&amp;RIGHT(YEAR(TODAY()),2)&amp;IF(MONTH(TODAY())&lt;10,"0"&amp;MONTH(TODAY()),MONTH(TODAY()))&amp;IF(DAY(TODAY())&lt;10,"0"&amp;DAY(TODAY()),DAY(TODAY()))&amp;Rekap!#REF!</f>
        <v>#REF!</v>
      </c>
    </row>
    <row r="5" spans="1:17" ht="14.25">
      <c r="A5" s="113" t="s">
        <v>114</v>
      </c>
      <c r="B5" s="114" t="s">
        <v>1</v>
      </c>
      <c r="C5" s="115" t="s">
        <v>113</v>
      </c>
      <c r="D5" s="116" t="s">
        <v>115</v>
      </c>
      <c r="E5" s="116" t="s">
        <v>0</v>
      </c>
      <c r="F5" s="116" t="s">
        <v>116</v>
      </c>
    </row>
    <row r="6" spans="1:17" ht="14.25">
      <c r="A6" s="117">
        <f ca="1">IF(ISERROR(VLOOKUP(($B6&amp;"Balance"),Stock!$A:$W,HLOOKUP($C6,Stock!$D$5:$U$696,692,FALSE)+1,FALSE)),0,VLOOKUP(($B6&amp;"Balance"),Stock!$A:$W,HLOOKUP($C6,Stock!$D$5:$U$696,692,FALSE)+1,FALSE))</f>
        <v>0</v>
      </c>
      <c r="B6" s="118" t="s">
        <v>176</v>
      </c>
      <c r="C6" s="119">
        <f ca="1">IF($B6="","",TODAY())</f>
        <v>42826</v>
      </c>
      <c r="D6" s="120"/>
      <c r="E6" s="117">
        <f>IF(ISERROR(VLOOKUP($B6,Master!$B:$D,3,FALSE)),"",VLOOKUP($B6,Master!$B:$D,3,FALSE))</f>
        <v>0</v>
      </c>
      <c r="F6" s="117">
        <f t="shared" ref="F6:F37" si="0">IF(ISERROR($D6*$E6),"",($D6*$E6))</f>
        <v>0</v>
      </c>
      <c r="O6" s="29" t="str">
        <f>Master!$B6</f>
        <v>Leging Spandek</v>
      </c>
      <c r="Q6" s="23"/>
    </row>
    <row r="7" spans="1:17" ht="14.25">
      <c r="A7" s="117">
        <f ca="1">IF(ISERROR(VLOOKUP(($B7&amp;"Balance"),Stock!$A:$W,HLOOKUP($C7,Stock!$D$5:$U$696,692,FALSE)+1,FALSE)),0,VLOOKUP(($B7&amp;"Balance"),Stock!$A:$W,HLOOKUP($C7,Stock!$D$5:$U$696,692,FALSE)+1,FALSE))</f>
        <v>0</v>
      </c>
      <c r="B7" s="118" t="s">
        <v>237</v>
      </c>
      <c r="C7" s="119">
        <f t="shared" ref="C7:C70" ca="1" si="1">IF($B7="","",TODAY())</f>
        <v>42826</v>
      </c>
      <c r="D7" s="120"/>
      <c r="E7" s="117">
        <f>IF(ISERROR(VLOOKUP($B7,Master!$B:$D,3,FALSE)),"",VLOOKUP($B7,Master!$B:$D,3,FALSE))</f>
        <v>3700</v>
      </c>
      <c r="F7" s="117">
        <f t="shared" si="0"/>
        <v>0</v>
      </c>
      <c r="O7" s="29" t="str">
        <f>Master!$B7</f>
        <v>celana santai</v>
      </c>
    </row>
    <row r="8" spans="1:17" ht="14.25">
      <c r="A8" s="117">
        <f ca="1">IF(ISERROR(VLOOKUP(($B8&amp;"Balance"),Stock!$A:$W,HLOOKUP($C8,Stock!$D$5:$U$696,692,FALSE)+1,FALSE)),0,VLOOKUP(($B8&amp;"Balance"),Stock!$A:$W,HLOOKUP($C8,Stock!$D$5:$U$696,692,FALSE)+1,FALSE))</f>
        <v>0</v>
      </c>
      <c r="B8" s="118" t="s">
        <v>25</v>
      </c>
      <c r="C8" s="119">
        <f t="shared" ca="1" si="1"/>
        <v>42826</v>
      </c>
      <c r="D8" s="120"/>
      <c r="E8" s="117">
        <f>IF(ISERROR(VLOOKUP($B8,Master!$B:$D,3,FALSE)),"",VLOOKUP($B8,Master!$B:$D,3,FALSE))</f>
        <v>3700</v>
      </c>
      <c r="F8" s="117">
        <f t="shared" si="0"/>
        <v>0</v>
      </c>
      <c r="O8" s="29" t="str">
        <f>Master!$B8</f>
        <v>Kaos Bola 1-5</v>
      </c>
    </row>
    <row r="9" spans="1:17" ht="14.25">
      <c r="A9" s="117">
        <f ca="1">IF(ISERROR(VLOOKUP(($B9&amp;"Balance"),Stock!$A:$W,HLOOKUP($C9,Stock!$D$5:$U$696,692,FALSE)+1,FALSE)),0,VLOOKUP(($B9&amp;"Balance"),Stock!$A:$W,HLOOKUP($C9,Stock!$D$5:$U$696,692,FALSE)+1,FALSE))</f>
        <v>0</v>
      </c>
      <c r="B9" s="118" t="s">
        <v>211</v>
      </c>
      <c r="C9" s="119">
        <f t="shared" ca="1" si="1"/>
        <v>42826</v>
      </c>
      <c r="D9" s="120"/>
      <c r="E9" s="117">
        <f>IF(ISERROR(VLOOKUP($B9,Master!$B:$D,3,FALSE)),"",VLOOKUP($B9,Master!$B:$D,3,FALSE))</f>
        <v>0</v>
      </c>
      <c r="F9" s="117">
        <f t="shared" si="0"/>
        <v>0</v>
      </c>
      <c r="O9" s="29" t="str">
        <f>Master!$B9</f>
        <v>celana motif</v>
      </c>
    </row>
    <row r="10" spans="1:17" ht="14.25">
      <c r="A10" s="117">
        <f ca="1">IF(ISERROR(VLOOKUP(($B10&amp;"Balance"),Stock!$A:$W,HLOOKUP($C10,Stock!$D$5:$U$696,692,FALSE)+1,FALSE)),0,VLOOKUP(($B10&amp;"Balance"),Stock!$A:$W,HLOOKUP($C10,Stock!$D$5:$U$696,692,FALSE)+1,FALSE))</f>
        <v>0</v>
      </c>
      <c r="B10" s="118" t="s">
        <v>199</v>
      </c>
      <c r="C10" s="119">
        <f t="shared" ca="1" si="1"/>
        <v>42826</v>
      </c>
      <c r="D10" s="120"/>
      <c r="E10" s="117">
        <f>IF(ISERROR(VLOOKUP($B10,Master!$B:$D,3,FALSE)),"",VLOOKUP($B10,Master!$B:$D,3,FALSE))</f>
        <v>0</v>
      </c>
      <c r="F10" s="117">
        <f t="shared" si="0"/>
        <v>0</v>
      </c>
      <c r="O10" s="29" t="str">
        <f>Master!$B10</f>
        <v>celana loreng</v>
      </c>
    </row>
    <row r="11" spans="1:17" ht="14.25">
      <c r="A11" s="117">
        <f ca="1">IF(ISERROR(VLOOKUP(($B11&amp;"Balance"),Stock!$A:$W,HLOOKUP($C11,Stock!$D$5:$U$696,692,FALSE)+1,FALSE)),0,VLOOKUP(($B11&amp;"Balance"),Stock!$A:$W,HLOOKUP($C11,Stock!$D$5:$U$696,692,FALSE)+1,FALSE))</f>
        <v>0</v>
      </c>
      <c r="B11" s="118" t="s">
        <v>131</v>
      </c>
      <c r="C11" s="119">
        <f t="shared" ca="1" si="1"/>
        <v>42826</v>
      </c>
      <c r="D11" s="120"/>
      <c r="E11" s="117">
        <f>IF(ISERROR(VLOOKUP($B11,Master!$B:$D,3,FALSE)),"",VLOOKUP($B11,Master!$B:$D,3,FALSE))</f>
        <v>6000</v>
      </c>
      <c r="F11" s="117">
        <f t="shared" si="0"/>
        <v>0</v>
      </c>
      <c r="O11" s="29" t="str">
        <f>Master!$B11</f>
        <v>celana ayu tingting</v>
      </c>
    </row>
    <row r="12" spans="1:17" ht="14.25">
      <c r="A12" s="117">
        <f ca="1">IF(ISERROR(VLOOKUP(($B12&amp;"Balance"),Stock!$A:$W,HLOOKUP($C12,Stock!$D$5:$U$696,692,FALSE)+1,FALSE)),0,VLOOKUP(($B12&amp;"Balance"),Stock!$A:$W,HLOOKUP($C12,Stock!$D$5:$U$696,692,FALSE)+1,FALSE))</f>
        <v>0</v>
      </c>
      <c r="B12" s="118" t="s">
        <v>15</v>
      </c>
      <c r="C12" s="119">
        <f t="shared" ca="1" si="1"/>
        <v>42826</v>
      </c>
      <c r="D12" s="120"/>
      <c r="E12" s="117">
        <f>IF(ISERROR(VLOOKUP($B12,Master!$B:$D,3,FALSE)),"",VLOOKUP($B12,Master!$B:$D,3,FALSE))</f>
        <v>4300</v>
      </c>
      <c r="F12" s="117">
        <f t="shared" si="0"/>
        <v>0</v>
      </c>
      <c r="O12" s="29" t="str">
        <f>Master!$B12</f>
        <v>celana aladin</v>
      </c>
    </row>
    <row r="13" spans="1:17" ht="14.25">
      <c r="A13" s="117">
        <f ca="1">IF(ISERROR(VLOOKUP(($B13&amp;"Balance"),Stock!$A:$W,HLOOKUP($C13,Stock!$D$5:$U$696,692,FALSE)+1,FALSE)),0,VLOOKUP(($B13&amp;"Balance"),Stock!$A:$W,HLOOKUP($C13,Stock!$D$5:$U$696,692,FALSE)+1,FALSE))</f>
        <v>0</v>
      </c>
      <c r="B13" s="118" t="s">
        <v>13</v>
      </c>
      <c r="C13" s="119">
        <f t="shared" ca="1" si="1"/>
        <v>42826</v>
      </c>
      <c r="D13" s="120"/>
      <c r="E13" s="117">
        <f>IF(ISERROR(VLOOKUP($B13,Master!$B:$D,3,FALSE)),"",VLOOKUP($B13,Master!$B:$D,3,FALSE))</f>
        <v>5500</v>
      </c>
      <c r="F13" s="117">
        <f t="shared" si="0"/>
        <v>0</v>
      </c>
      <c r="O13" s="29" t="str">
        <f>Master!$B13</f>
        <v>celana kodoray kombi</v>
      </c>
    </row>
    <row r="14" spans="1:17" ht="14.25">
      <c r="A14" s="117">
        <f ca="1">IF(ISERROR(VLOOKUP(($B14&amp;"Balance"),Stock!$A:$W,HLOOKUP($C14,Stock!$D$5:$U$696,692,FALSE)+1,FALSE)),0,VLOOKUP(($B14&amp;"Balance"),Stock!$A:$W,HLOOKUP($C14,Stock!$D$5:$U$696,692,FALSE)+1,FALSE))</f>
        <v>0</v>
      </c>
      <c r="B14" s="118" t="s">
        <v>26</v>
      </c>
      <c r="C14" s="119">
        <f t="shared" ca="1" si="1"/>
        <v>42826</v>
      </c>
      <c r="D14" s="120"/>
      <c r="E14" s="117">
        <f>IF(ISERROR(VLOOKUP($B14,Master!$B:$D,3,FALSE)),"",VLOOKUP($B14,Master!$B:$D,3,FALSE))</f>
        <v>5000</v>
      </c>
      <c r="F14" s="117">
        <f t="shared" si="0"/>
        <v>0</v>
      </c>
      <c r="O14" s="29" t="str">
        <f>Master!$B14</f>
        <v>boxer kecil</v>
      </c>
    </row>
    <row r="15" spans="1:17" ht="14.25">
      <c r="A15" s="117">
        <f ca="1">IF(ISERROR(VLOOKUP(($B15&amp;"Balance"),Stock!$A:$W,HLOOKUP($C15,Stock!$D$5:$U$696,692,FALSE)+1,FALSE)),0,VLOOKUP(($B15&amp;"Balance"),Stock!$A:$W,HLOOKUP($C15,Stock!$D$5:$U$696,692,FALSE)+1,FALSE))</f>
        <v>0</v>
      </c>
      <c r="B15" s="118" t="s">
        <v>14</v>
      </c>
      <c r="C15" s="119">
        <f t="shared" ca="1" si="1"/>
        <v>42826</v>
      </c>
      <c r="D15" s="120"/>
      <c r="E15" s="117">
        <f>IF(ISERROR(VLOOKUP($B15,Master!$B:$D,3,FALSE)),"",VLOOKUP($B15,Master!$B:$D,3,FALSE))</f>
        <v>6000</v>
      </c>
      <c r="F15" s="117">
        <f t="shared" si="0"/>
        <v>0</v>
      </c>
      <c r="O15" s="29" t="str">
        <f>Master!$B15</f>
        <v>boxer besar</v>
      </c>
    </row>
    <row r="16" spans="1:17" ht="14.25">
      <c r="A16" s="117">
        <f ca="1">IF(ISERROR(VLOOKUP(($B16&amp;"Balance"),Stock!$A:$W,HLOOKUP($C16,Stock!$D$5:$U$696,692,FALSE)+1,FALSE)),0,VLOOKUP(($B16&amp;"Balance"),Stock!$A:$W,HLOOKUP($C16,Stock!$D$5:$U$696,692,FALSE)+1,FALSE))</f>
        <v>0</v>
      </c>
      <c r="B16" s="118" t="s">
        <v>192</v>
      </c>
      <c r="C16" s="119">
        <f t="shared" ca="1" si="1"/>
        <v>42826</v>
      </c>
      <c r="D16" s="120"/>
      <c r="E16" s="117">
        <f>IF(ISERROR(VLOOKUP($B16,Master!$B:$D,3,FALSE)),"",VLOOKUP($B16,Master!$B:$D,3,FALSE))</f>
        <v>0</v>
      </c>
      <c r="F16" s="117">
        <f t="shared" si="0"/>
        <v>0</v>
      </c>
      <c r="O16" s="29" t="str">
        <f>Master!$B16</f>
        <v>celana aero</v>
      </c>
    </row>
    <row r="17" spans="1:15" ht="14.25">
      <c r="A17" s="117">
        <f ca="1">IF(ISERROR(VLOOKUP(($B17&amp;"Balance"),Stock!$A:$W,HLOOKUP($C17,Stock!$D$5:$U$696,692,FALSE)+1,FALSE)),0,VLOOKUP(($B17&amp;"Balance"),Stock!$A:$W,HLOOKUP($C17,Stock!$D$5:$U$696,692,FALSE)+1,FALSE))</f>
        <v>0</v>
      </c>
      <c r="B17" s="118" t="s">
        <v>133</v>
      </c>
      <c r="C17" s="119">
        <f t="shared" ca="1" si="1"/>
        <v>42826</v>
      </c>
      <c r="D17" s="120"/>
      <c r="E17" s="117">
        <f>IF(ISERROR(VLOOKUP($B17,Master!$B:$D,3,FALSE)),"",VLOOKUP($B17,Master!$B:$D,3,FALSE))</f>
        <v>0</v>
      </c>
      <c r="F17" s="117">
        <f t="shared" si="0"/>
        <v>0</v>
      </c>
      <c r="O17" s="29" t="str">
        <f>Master!$B17</f>
        <v>rok panjang</v>
      </c>
    </row>
    <row r="18" spans="1:15" ht="14.25">
      <c r="A18" s="117">
        <f ca="1">IF(ISERROR(VLOOKUP(($B18&amp;"Balance"),Stock!$A:$W,HLOOKUP($C18,Stock!$D$5:$U$696,692,FALSE)+1,FALSE)),0,VLOOKUP(($B18&amp;"Balance"),Stock!$A:$W,HLOOKUP($C18,Stock!$D$5:$U$696,692,FALSE)+1,FALSE))</f>
        <v>0</v>
      </c>
      <c r="B18" s="118" t="s">
        <v>238</v>
      </c>
      <c r="C18" s="119">
        <f t="shared" ca="1" si="1"/>
        <v>42826</v>
      </c>
      <c r="D18" s="120"/>
      <c r="E18" s="117">
        <f>IF(ISERROR(VLOOKUP($B18,Master!$B:$D,3,FALSE)),"",VLOOKUP($B18,Master!$B:$D,3,FALSE))</f>
        <v>0</v>
      </c>
      <c r="F18" s="117">
        <f t="shared" si="0"/>
        <v>0</v>
      </c>
      <c r="O18" s="29" t="str">
        <f>Master!$B18</f>
        <v>celana  motif cewe</v>
      </c>
    </row>
    <row r="19" spans="1:15" ht="14.25">
      <c r="A19" s="117">
        <f ca="1">IF(ISERROR(VLOOKUP(($B19&amp;"Balance"),Stock!$A:$W,HLOOKUP($C19,Stock!$D$5:$U$696,692,FALSE)+1,FALSE)),0,VLOOKUP(($B19&amp;"Balance"),Stock!$A:$W,HLOOKUP($C19,Stock!$D$5:$U$696,692,FALSE)+1,FALSE))</f>
        <v>0</v>
      </c>
      <c r="B19" s="118" t="s">
        <v>220</v>
      </c>
      <c r="C19" s="119">
        <f t="shared" ca="1" si="1"/>
        <v>42826</v>
      </c>
      <c r="D19" s="120"/>
      <c r="E19" s="117">
        <f>IF(ISERROR(VLOOKUP($B19,Master!$B:$D,3,FALSE)),"",VLOOKUP($B19,Master!$B:$D,3,FALSE))</f>
        <v>0</v>
      </c>
      <c r="F19" s="117">
        <f t="shared" si="0"/>
        <v>0</v>
      </c>
      <c r="O19" s="29" t="str">
        <f>Master!$B19</f>
        <v>rok kecil</v>
      </c>
    </row>
    <row r="20" spans="1:15" ht="14.25">
      <c r="A20" s="117">
        <f ca="1">IF(ISERROR(VLOOKUP(($B20&amp;"Balance"),Stock!$A:$W,HLOOKUP($C20,Stock!$D$5:$U$696,692,FALSE)+1,FALSE)),0,VLOOKUP(($B20&amp;"Balance"),Stock!$A:$W,HLOOKUP($C20,Stock!$D$5:$U$696,692,FALSE)+1,FALSE))</f>
        <v>0</v>
      </c>
      <c r="B20" s="118" t="s">
        <v>28</v>
      </c>
      <c r="C20" s="119">
        <f t="shared" ca="1" si="1"/>
        <v>42826</v>
      </c>
      <c r="D20" s="120"/>
      <c r="E20" s="117">
        <f>IF(ISERROR(VLOOKUP($B20,Master!$B:$D,3,FALSE)),"",VLOOKUP($B20,Master!$B:$D,3,FALSE))</f>
        <v>0</v>
      </c>
      <c r="F20" s="117">
        <f t="shared" si="0"/>
        <v>0</v>
      </c>
      <c r="O20" s="29" t="str">
        <f>Master!$B20</f>
        <v>rok catoon</v>
      </c>
    </row>
    <row r="21" spans="1:15" ht="14.25">
      <c r="A21" s="117">
        <f ca="1">IF(ISERROR(VLOOKUP(($B21&amp;"Balance"),Stock!$A:$W,HLOOKUP($C21,Stock!$D$5:$U$696,692,FALSE)+1,FALSE)),0,VLOOKUP(($B21&amp;"Balance"),Stock!$A:$W,HLOOKUP($C21,Stock!$D$5:$U$696,692,FALSE)+1,FALSE))</f>
        <v>0</v>
      </c>
      <c r="B21" s="118" t="s">
        <v>231</v>
      </c>
      <c r="C21" s="119">
        <f t="shared" ca="1" si="1"/>
        <v>42826</v>
      </c>
      <c r="D21" s="120"/>
      <c r="E21" s="117">
        <f>IF(ISERROR(VLOOKUP($B21,Master!$B:$D,3,FALSE)),"",VLOOKUP($B21,Master!$B:$D,3,FALSE))</f>
        <v>0</v>
      </c>
      <c r="F21" s="117">
        <f t="shared" si="0"/>
        <v>0</v>
      </c>
      <c r="O21" s="29" t="str">
        <f>Master!$B21</f>
        <v>celana Kanvas</v>
      </c>
    </row>
    <row r="22" spans="1:15" ht="14.25">
      <c r="A22" s="117">
        <f ca="1">IF(ISERROR(VLOOKUP(($B22&amp;"Balance"),Stock!$A:$W,HLOOKUP($C22,Stock!$D$5:$U$696,692,FALSE)+1,FALSE)),0,VLOOKUP(($B22&amp;"Balance"),Stock!$A:$W,HLOOKUP($C22,Stock!$D$5:$U$696,692,FALSE)+1,FALSE))</f>
        <v>0</v>
      </c>
      <c r="B22" s="118" t="s">
        <v>312</v>
      </c>
      <c r="C22" s="119">
        <f t="shared" ca="1" si="1"/>
        <v>42826</v>
      </c>
      <c r="D22" s="120"/>
      <c r="E22" s="117">
        <f>IF(ISERROR(VLOOKUP($B22,Master!$B:$D,3,FALSE)),"",VLOOKUP($B22,Master!$B:$D,3,FALSE))</f>
        <v>0</v>
      </c>
      <c r="F22" s="117">
        <f t="shared" si="0"/>
        <v>0</v>
      </c>
      <c r="O22" s="29" t="str">
        <f>Master!$B22</f>
        <v>Celana Traning anak</v>
      </c>
    </row>
    <row r="23" spans="1:15" ht="14.25">
      <c r="A23" s="117">
        <f ca="1">IF(ISERROR(VLOOKUP(($B23&amp;"Balance"),Stock!$A:$W,HLOOKUP($C23,Stock!$D$5:$U$696,692,FALSE)+1,FALSE)),0,VLOOKUP(($B23&amp;"Balance"),Stock!$A:$W,HLOOKUP($C23,Stock!$D$5:$U$696,692,FALSE)+1,FALSE))</f>
        <v>0</v>
      </c>
      <c r="B23" s="118" t="s">
        <v>132</v>
      </c>
      <c r="C23" s="119">
        <f t="shared" ca="1" si="1"/>
        <v>42826</v>
      </c>
      <c r="D23" s="120"/>
      <c r="E23" s="117">
        <f>IF(ISERROR(VLOOKUP($B23,Master!$B:$D,3,FALSE)),"",VLOOKUP($B23,Master!$B:$D,3,FALSE))</f>
        <v>0</v>
      </c>
      <c r="F23" s="117">
        <f t="shared" si="0"/>
        <v>0</v>
      </c>
      <c r="O23" s="29" t="str">
        <f>Master!$B23</f>
        <v xml:space="preserve">celana stabilo </v>
      </c>
    </row>
    <row r="24" spans="1:15" ht="14.25">
      <c r="A24" s="117">
        <f ca="1">IF(ISERROR(VLOOKUP(($B24&amp;"Balance"),Stock!$A:$W,HLOOKUP($C24,Stock!$D$5:$U$696,692,FALSE)+1,FALSE)),0,VLOOKUP(($B24&amp;"Balance"),Stock!$A:$W,HLOOKUP($C24,Stock!$D$5:$U$696,692,FALSE)+1,FALSE))</f>
        <v>0</v>
      </c>
      <c r="B24" s="118" t="s">
        <v>94</v>
      </c>
      <c r="C24" s="119">
        <f t="shared" ca="1" si="1"/>
        <v>42826</v>
      </c>
      <c r="D24" s="120"/>
      <c r="E24" s="117">
        <f>IF(ISERROR(VLOOKUP($B24,Master!$B:$D,3,FALSE)),"",VLOOKUP($B24,Master!$B:$D,3,FALSE))</f>
        <v>7500</v>
      </c>
      <c r="F24" s="117">
        <f t="shared" si="0"/>
        <v>0</v>
      </c>
      <c r="O24" s="29" t="str">
        <f>Master!$B24</f>
        <v>Celana Street Bunga</v>
      </c>
    </row>
    <row r="25" spans="1:15" ht="14.25">
      <c r="A25" s="117">
        <f ca="1">IF(ISERROR(VLOOKUP(($B25&amp;"Balance"),Stock!$A:$W,HLOOKUP($C25,Stock!$D$5:$U$696,692,FALSE)+1,FALSE)),0,VLOOKUP(($B25&amp;"Balance"),Stock!$A:$W,HLOOKUP($C25,Stock!$D$5:$U$696,692,FALSE)+1,FALSE))</f>
        <v>0</v>
      </c>
      <c r="B25" s="118" t="s">
        <v>200</v>
      </c>
      <c r="C25" s="119">
        <f t="shared" ca="1" si="1"/>
        <v>42826</v>
      </c>
      <c r="D25" s="120"/>
      <c r="E25" s="117">
        <f>IF(ISERROR(VLOOKUP($B25,Master!$B:$D,3,FALSE)),"",VLOOKUP($B25,Master!$B:$D,3,FALSE))</f>
        <v>0</v>
      </c>
      <c r="F25" s="117">
        <f t="shared" si="0"/>
        <v>0</v>
      </c>
      <c r="O25" s="29" t="str">
        <f>Master!$B25</f>
        <v>celana setreat stabilo</v>
      </c>
    </row>
    <row r="26" spans="1:15" ht="14.25">
      <c r="A26" s="117">
        <f ca="1">IF(ISERROR(VLOOKUP(($B26&amp;"Balance"),Stock!$A:$W,HLOOKUP($C26,Stock!$D$5:$U$696,692,FALSE)+1,FALSE)),0,VLOOKUP(($B26&amp;"Balance"),Stock!$A:$W,HLOOKUP($C26,Stock!$D$5:$U$696,692,FALSE)+1,FALSE))</f>
        <v>0</v>
      </c>
      <c r="B26" s="118" t="s">
        <v>11</v>
      </c>
      <c r="C26" s="119">
        <f t="shared" ca="1" si="1"/>
        <v>42826</v>
      </c>
      <c r="D26" s="120"/>
      <c r="E26" s="117">
        <f>IF(ISERROR(VLOOKUP($B26,Master!$B:$D,3,FALSE)),"",VLOOKUP($B26,Master!$B:$D,3,FALSE))</f>
        <v>4500</v>
      </c>
      <c r="F26" s="117">
        <f t="shared" si="0"/>
        <v>0</v>
      </c>
      <c r="O26" s="29" t="str">
        <f>Master!$B26</f>
        <v>Rok catton ABG</v>
      </c>
    </row>
    <row r="27" spans="1:15" ht="14.25">
      <c r="A27" s="117">
        <f ca="1">IF(ISERROR(VLOOKUP(($B27&amp;"Balance"),Stock!$A:$W,HLOOKUP($C27,Stock!$D$5:$U$696,692,FALSE)+1,FALSE)),0,VLOOKUP(($B27&amp;"Balance"),Stock!$A:$W,HLOOKUP($C27,Stock!$D$5:$U$696,692,FALSE)+1,FALSE))</f>
        <v>0</v>
      </c>
      <c r="B27" s="118" t="s">
        <v>9</v>
      </c>
      <c r="C27" s="119">
        <f t="shared" ca="1" si="1"/>
        <v>42826</v>
      </c>
      <c r="D27" s="120"/>
      <c r="E27" s="117">
        <f>IF(ISERROR(VLOOKUP($B27,Master!$B:$D,3,FALSE)),"",VLOOKUP($B27,Master!$B:$D,3,FALSE))</f>
        <v>5500</v>
      </c>
      <c r="F27" s="117">
        <f t="shared" si="0"/>
        <v>0</v>
      </c>
      <c r="O27" s="29" t="str">
        <f>Master!$B27</f>
        <v>Rok Jeans Besar</v>
      </c>
    </row>
    <row r="28" spans="1:15" ht="14.25">
      <c r="A28" s="117">
        <f ca="1">IF(ISERROR(VLOOKUP(($B28&amp;"Balance"),Stock!$A:$W,HLOOKUP($C28,Stock!$D$5:$U$696,692,FALSE)+1,FALSE)),0,VLOOKUP(($B28&amp;"Balance"),Stock!$A:$W,HLOOKUP($C28,Stock!$D$5:$U$696,692,FALSE)+1,FALSE))</f>
        <v>0</v>
      </c>
      <c r="B28" s="118" t="s">
        <v>46</v>
      </c>
      <c r="C28" s="119">
        <f t="shared" ca="1" si="1"/>
        <v>42826</v>
      </c>
      <c r="D28" s="120"/>
      <c r="E28" s="117">
        <f>IF(ISERROR(VLOOKUP($B28,Master!$B:$D,3,FALSE)),"",VLOOKUP($B28,Master!$B:$D,3,FALSE))</f>
        <v>0</v>
      </c>
      <c r="F28" s="117">
        <f t="shared" si="0"/>
        <v>0</v>
      </c>
      <c r="O28" s="29" t="str">
        <f>Master!$B28</f>
        <v>c.stret army</v>
      </c>
    </row>
    <row r="29" spans="1:15" ht="14.25">
      <c r="A29" s="117">
        <f ca="1">IF(ISERROR(VLOOKUP(($B29&amp;"Balance"),Stock!$A:$W,HLOOKUP($C29,Stock!$D$5:$U$696,692,FALSE)+1,FALSE)),0,VLOOKUP(($B29&amp;"Balance"),Stock!$A:$W,HLOOKUP($C29,Stock!$D$5:$U$696,692,FALSE)+1,FALSE))</f>
        <v>0</v>
      </c>
      <c r="B29" s="118" t="s">
        <v>244</v>
      </c>
      <c r="C29" s="119">
        <f t="shared" ca="1" si="1"/>
        <v>42826</v>
      </c>
      <c r="D29" s="120"/>
      <c r="E29" s="117">
        <f>IF(ISERROR(VLOOKUP($B29,Master!$B:$D,3,FALSE)),"",VLOOKUP($B29,Master!$B:$D,3,FALSE))</f>
        <v>0</v>
      </c>
      <c r="F29" s="117">
        <f t="shared" si="0"/>
        <v>0</v>
      </c>
      <c r="O29" s="29" t="str">
        <f>Master!$B29</f>
        <v>gamis jeans</v>
      </c>
    </row>
    <row r="30" spans="1:15" ht="14.25">
      <c r="A30" s="117">
        <f ca="1">IF(ISERROR(VLOOKUP(($B30&amp;"Balance"),Stock!$A:$W,HLOOKUP($C30,Stock!$D$5:$U$696,692,FALSE)+1,FALSE)),0,VLOOKUP(($B30&amp;"Balance"),Stock!$A:$W,HLOOKUP($C30,Stock!$D$5:$U$696,692,FALSE)+1,FALSE))</f>
        <v>0</v>
      </c>
      <c r="B30" s="118" t="s">
        <v>45</v>
      </c>
      <c r="C30" s="119">
        <f t="shared" ca="1" si="1"/>
        <v>42826</v>
      </c>
      <c r="D30" s="120"/>
      <c r="E30" s="117">
        <f>IF(ISERROR(VLOOKUP($B30,Master!$B:$D,3,FALSE)),"",VLOOKUP($B30,Master!$B:$D,3,FALSE))</f>
        <v>0</v>
      </c>
      <c r="F30" s="117">
        <f t="shared" si="0"/>
        <v>0</v>
      </c>
      <c r="O30" s="29" t="str">
        <f>Master!$B30</f>
        <v>jeans jumbo</v>
      </c>
    </row>
    <row r="31" spans="1:15" ht="14.25">
      <c r="A31" s="117">
        <f ca="1">IF(ISERROR(VLOOKUP(($B31&amp;"Balance"),Stock!$A:$W,HLOOKUP($C31,Stock!$D$5:$U$696,692,FALSE)+1,FALSE)),0,VLOOKUP(($B31&amp;"Balance"),Stock!$A:$W,HLOOKUP($C31,Stock!$D$5:$U$696,692,FALSE)+1,FALSE))</f>
        <v>0</v>
      </c>
      <c r="B31" s="118" t="s">
        <v>288</v>
      </c>
      <c r="C31" s="119">
        <f t="shared" ca="1" si="1"/>
        <v>42826</v>
      </c>
      <c r="D31" s="120"/>
      <c r="E31" s="117">
        <f>IF(ISERROR(VLOOKUP($B31,Master!$B:$D,3,FALSE)),"",VLOOKUP($B31,Master!$B:$D,3,FALSE))</f>
        <v>0</v>
      </c>
      <c r="F31" s="117">
        <f t="shared" si="0"/>
        <v>0</v>
      </c>
      <c r="O31" s="29" t="str">
        <f>Master!$B31</f>
        <v>jeans kecil</v>
      </c>
    </row>
    <row r="32" spans="1:15" ht="14.25">
      <c r="A32" s="117">
        <f ca="1">IF(ISERROR(VLOOKUP(($B32&amp;"Balance"),Stock!$A:$W,HLOOKUP($C32,Stock!$D$5:$U$696,692,FALSE)+1,FALSE)),0,VLOOKUP(($B32&amp;"Balance"),Stock!$A:$W,HLOOKUP($C32,Stock!$D$5:$U$696,692,FALSE)+1,FALSE))</f>
        <v>0</v>
      </c>
      <c r="B32" s="118" t="s">
        <v>44</v>
      </c>
      <c r="C32" s="119">
        <f t="shared" ca="1" si="1"/>
        <v>42826</v>
      </c>
      <c r="D32" s="120"/>
      <c r="E32" s="117">
        <f>IF(ISERROR(VLOOKUP($B32,Master!$B:$D,3,FALSE)),"",VLOOKUP($B32,Master!$B:$D,3,FALSE))</f>
        <v>0</v>
      </c>
      <c r="F32" s="117">
        <f t="shared" si="0"/>
        <v>0</v>
      </c>
      <c r="O32" s="29" t="str">
        <f>Master!$B32</f>
        <v>jeans army</v>
      </c>
    </row>
    <row r="33" spans="1:15" ht="14.25">
      <c r="A33" s="117">
        <f ca="1">IF(ISERROR(VLOOKUP(($B33&amp;"Balance"),Stock!$A:$W,HLOOKUP($C33,Stock!$D$5:$U$696,692,FALSE)+1,FALSE)),0,VLOOKUP(($B33&amp;"Balance"),Stock!$A:$W,HLOOKUP($C33,Stock!$D$5:$U$696,692,FALSE)+1,FALSE))</f>
        <v>0</v>
      </c>
      <c r="B33" s="118" t="s">
        <v>264</v>
      </c>
      <c r="C33" s="119">
        <f t="shared" ca="1" si="1"/>
        <v>42826</v>
      </c>
      <c r="D33" s="120"/>
      <c r="E33" s="117">
        <f>IF(ISERROR(VLOOKUP($B33,Master!$B:$D,3,FALSE)),"",VLOOKUP($B33,Master!$B:$D,3,FALSE))</f>
        <v>0</v>
      </c>
      <c r="F33" s="117">
        <f t="shared" si="0"/>
        <v>0</v>
      </c>
      <c r="O33" s="29" t="str">
        <f>Master!$B33</f>
        <v>jeans panjang army</v>
      </c>
    </row>
    <row r="34" spans="1:15" ht="14.25">
      <c r="A34" s="117">
        <f ca="1">IF(ISERROR(VLOOKUP(($B34&amp;"Balance"),Stock!$A:$W,HLOOKUP($C34,Stock!$D$5:$U$696,692,FALSE)+1,FALSE)),0,VLOOKUP(($B34&amp;"Balance"),Stock!$A:$W,HLOOKUP($C34,Stock!$D$5:$U$696,692,FALSE)+1,FALSE))</f>
        <v>0</v>
      </c>
      <c r="B34" s="118" t="s">
        <v>313</v>
      </c>
      <c r="C34" s="119">
        <f t="shared" ca="1" si="1"/>
        <v>42826</v>
      </c>
      <c r="D34" s="120"/>
      <c r="E34" s="117">
        <f>IF(ISERROR(VLOOKUP($B34,Master!$B:$D,3,FALSE)),"",VLOOKUP($B34,Master!$B:$D,3,FALSE))</f>
        <v>0</v>
      </c>
      <c r="F34" s="117">
        <f t="shared" si="0"/>
        <v>0</v>
      </c>
      <c r="O34" s="29" t="str">
        <f>Master!$B34</f>
        <v xml:space="preserve">rok jeans </v>
      </c>
    </row>
    <row r="35" spans="1:15" ht="14.25">
      <c r="A35" s="117">
        <f ca="1">IF(ISERROR(VLOOKUP(($B35&amp;"Balance"),Stock!$A:$W,HLOOKUP($C35,Stock!$D$5:$U$696,692,FALSE)+1,FALSE)),0,VLOOKUP(($B35&amp;"Balance"),Stock!$A:$W,HLOOKUP($C35,Stock!$D$5:$U$696,692,FALSE)+1,FALSE))</f>
        <v>0</v>
      </c>
      <c r="B35" s="118" t="s">
        <v>38</v>
      </c>
      <c r="C35" s="119">
        <f t="shared" ca="1" si="1"/>
        <v>42826</v>
      </c>
      <c r="D35" s="120"/>
      <c r="E35" s="117">
        <f>IF(ISERROR(VLOOKUP($B35,Master!$B:$D,3,FALSE)),"",VLOOKUP($B35,Master!$B:$D,3,FALSE))</f>
        <v>0</v>
      </c>
      <c r="F35" s="117">
        <f t="shared" si="0"/>
        <v>0</v>
      </c>
      <c r="O35" s="29" t="str">
        <f>Master!$B35</f>
        <v>Jeans panjang Cowo</v>
      </c>
    </row>
    <row r="36" spans="1:15" ht="14.25">
      <c r="A36" s="117">
        <f ca="1">IF(ISERROR(VLOOKUP(($B36&amp;"Balance"),Stock!$A:$W,HLOOKUP($C36,Stock!$D$5:$U$696,692,FALSE)+1,FALSE)),0,VLOOKUP(($B36&amp;"Balance"),Stock!$A:$W,HLOOKUP($C36,Stock!$D$5:$U$696,692,FALSE)+1,FALSE))</f>
        <v>0</v>
      </c>
      <c r="B36" s="118" t="s">
        <v>37</v>
      </c>
      <c r="C36" s="119">
        <f t="shared" ca="1" si="1"/>
        <v>42826</v>
      </c>
      <c r="D36" s="120"/>
      <c r="E36" s="117">
        <f>IF(ISERROR(VLOOKUP($B36,Master!$B:$D,3,FALSE)),"",VLOOKUP($B36,Master!$B:$D,3,FALSE))</f>
        <v>0</v>
      </c>
      <c r="F36" s="117">
        <f t="shared" si="0"/>
        <v>0</v>
      </c>
      <c r="O36" s="29" t="str">
        <f>Master!$B36</f>
        <v>dress kecil</v>
      </c>
    </row>
    <row r="37" spans="1:15" ht="14.25">
      <c r="A37" s="117">
        <f ca="1">IF(ISERROR(VLOOKUP(($B37&amp;"Balance"),Stock!$A:$W,HLOOKUP($C37,Stock!$D$5:$U$696,692,FALSE)+1,FALSE)),0,VLOOKUP(($B37&amp;"Balance"),Stock!$A:$W,HLOOKUP($C37,Stock!$D$5:$U$696,692,FALSE)+1,FALSE))</f>
        <v>0</v>
      </c>
      <c r="B37" s="118"/>
      <c r="C37" s="119" t="str">
        <f t="shared" ca="1" si="1"/>
        <v/>
      </c>
      <c r="D37" s="120"/>
      <c r="E37" s="117">
        <f>IF(ISERROR(VLOOKUP($B37,Master!$B:$D,3,FALSE)),"",VLOOKUP($B37,Master!$B:$D,3,FALSE))</f>
        <v>0</v>
      </c>
      <c r="F37" s="117">
        <f t="shared" si="0"/>
        <v>0</v>
      </c>
      <c r="O37" s="29" t="str">
        <f>Master!$B37</f>
        <v>dress besar</v>
      </c>
    </row>
    <row r="38" spans="1:15" ht="14.25">
      <c r="A38" s="117">
        <f ca="1">IF(ISERROR(VLOOKUP(($B38&amp;"Balance"),Stock!$A:$W,HLOOKUP($C38,Stock!$D$5:$U$696,692,FALSE)+1,FALSE)),0,VLOOKUP(($B38&amp;"Balance"),Stock!$A:$W,HLOOKUP($C38,Stock!$D$5:$U$696,692,FALSE)+1,FALSE))</f>
        <v>0</v>
      </c>
      <c r="B38" s="118"/>
      <c r="C38" s="119" t="str">
        <f t="shared" ca="1" si="1"/>
        <v/>
      </c>
      <c r="D38" s="120"/>
      <c r="E38" s="117">
        <f>IF(ISERROR(VLOOKUP($B38,Master!$B:$D,3,FALSE)),"",VLOOKUP($B38,Master!$B:$D,3,FALSE))</f>
        <v>0</v>
      </c>
      <c r="F38" s="117">
        <f t="shared" ref="F38:F69" si="2">IF(ISERROR($D38*$E38),"",($D38*$E38))</f>
        <v>0</v>
      </c>
      <c r="O38" s="29" t="str">
        <f>Master!$B38</f>
        <v>k.belang ss</v>
      </c>
    </row>
    <row r="39" spans="1:15" ht="14.25">
      <c r="A39" s="117">
        <f ca="1">IF(ISERROR(VLOOKUP(($B39&amp;"Balance"),Stock!$A:$W,HLOOKUP($C39,Stock!$D$5:$U$696,692,FALSE)+1,FALSE)),0,VLOOKUP(($B39&amp;"Balance"),Stock!$A:$W,HLOOKUP($C39,Stock!$D$5:$U$696,692,FALSE)+1,FALSE))</f>
        <v>0</v>
      </c>
      <c r="B39" s="118" t="s">
        <v>53</v>
      </c>
      <c r="C39" s="119">
        <f t="shared" ca="1" si="1"/>
        <v>42826</v>
      </c>
      <c r="D39" s="14"/>
      <c r="E39" s="117">
        <f>IF(ISERROR(VLOOKUP($B39,Master!$B:$D,3,FALSE)),"",VLOOKUP($B39,Master!$B:$D,3,FALSE))</f>
        <v>0</v>
      </c>
      <c r="F39" s="117">
        <f t="shared" si="2"/>
        <v>0</v>
      </c>
      <c r="O39" s="29" t="str">
        <f>Master!$B39</f>
        <v>k.belang s</v>
      </c>
    </row>
    <row r="40" spans="1:15" ht="14.25">
      <c r="A40" s="117">
        <f ca="1">IF(ISERROR(VLOOKUP(($B40&amp;"Balance"),Stock!$A:$W,HLOOKUP($C40,Stock!$D$5:$U$696,692,FALSE)+1,FALSE)),0,VLOOKUP(($B40&amp;"Balance"),Stock!$A:$W,HLOOKUP($C40,Stock!$D$5:$U$696,692,FALSE)+1,FALSE))</f>
        <v>0</v>
      </c>
      <c r="B40" s="118" t="s">
        <v>52</v>
      </c>
      <c r="C40" s="119">
        <f t="shared" ca="1" si="1"/>
        <v>42826</v>
      </c>
      <c r="D40" s="14"/>
      <c r="E40" s="117">
        <f>IF(ISERROR(VLOOKUP($B40,Master!$B:$D,3,FALSE)),"",VLOOKUP($B40,Master!$B:$D,3,FALSE))</f>
        <v>0</v>
      </c>
      <c r="F40" s="117">
        <f t="shared" si="2"/>
        <v>0</v>
      </c>
      <c r="O40" s="29" t="str">
        <f>Master!$B40</f>
        <v>k.belang M</v>
      </c>
    </row>
    <row r="41" spans="1:15" ht="14.25">
      <c r="A41" s="117">
        <f ca="1">IF(ISERROR(VLOOKUP(($B41&amp;"Balance"),Stock!$A:$W,HLOOKUP($C41,Stock!$D$5:$U$696,692,FALSE)+1,FALSE)),0,VLOOKUP(($B41&amp;"Balance"),Stock!$A:$W,HLOOKUP($C41,Stock!$D$5:$U$696,692,FALSE)+1,FALSE))</f>
        <v>0</v>
      </c>
      <c r="B41" s="118" t="s">
        <v>51</v>
      </c>
      <c r="C41" s="119">
        <f t="shared" ca="1" si="1"/>
        <v>42826</v>
      </c>
      <c r="D41" s="14"/>
      <c r="E41" s="117">
        <f>IF(ISERROR(VLOOKUP($B41,Master!$B:$D,3,FALSE)),"",VLOOKUP($B41,Master!$B:$D,3,FALSE))</f>
        <v>0</v>
      </c>
      <c r="F41" s="117">
        <f t="shared" si="2"/>
        <v>0</v>
      </c>
      <c r="O41" s="29" t="str">
        <f>Master!$B41</f>
        <v>k. belang L</v>
      </c>
    </row>
    <row r="42" spans="1:15" ht="14.25">
      <c r="A42" s="117">
        <f ca="1">IF(ISERROR(VLOOKUP(($B42&amp;"Balance"),Stock!$A:$W,HLOOKUP($C42,Stock!$D$5:$U$696,692,FALSE)+1,FALSE)),0,VLOOKUP(($B42&amp;"Balance"),Stock!$A:$W,HLOOKUP($C42,Stock!$D$5:$U$696,692,FALSE)+1,FALSE))</f>
        <v>0</v>
      </c>
      <c r="B42" s="118" t="s">
        <v>135</v>
      </c>
      <c r="C42" s="119">
        <f t="shared" ca="1" si="1"/>
        <v>42826</v>
      </c>
      <c r="D42" s="14"/>
      <c r="E42" s="117">
        <f>IF(ISERROR(VLOOKUP($B42,Master!$B:$D,3,FALSE)),"",VLOOKUP($B42,Master!$B:$D,3,FALSE))</f>
        <v>0</v>
      </c>
      <c r="F42" s="117">
        <f t="shared" si="2"/>
        <v>0</v>
      </c>
      <c r="O42" s="29" t="str">
        <f>Master!$B42</f>
        <v>k. belang xL</v>
      </c>
    </row>
    <row r="43" spans="1:15" ht="14.25">
      <c r="A43" s="117">
        <f ca="1">IF(ISERROR(VLOOKUP(($B43&amp;"Balance"),Stock!$A:$W,HLOOKUP($C43,Stock!$D$5:$U$696,692,FALSE)+1,FALSE)),0,VLOOKUP(($B43&amp;"Balance"),Stock!$A:$W,HLOOKUP($C43,Stock!$D$5:$U$696,692,FALSE)+1,FALSE))</f>
        <v>0</v>
      </c>
      <c r="B43" s="118" t="s">
        <v>136</v>
      </c>
      <c r="C43" s="119">
        <f t="shared" ca="1" si="1"/>
        <v>42826</v>
      </c>
      <c r="D43" s="14"/>
      <c r="E43" s="117">
        <f>IF(ISERROR(VLOOKUP($B43,Master!$B:$D,3,FALSE)),"",VLOOKUP($B43,Master!$B:$D,3,FALSE))</f>
        <v>0</v>
      </c>
      <c r="F43" s="117">
        <f t="shared" si="2"/>
        <v>0</v>
      </c>
      <c r="O43" s="29" t="str">
        <f>Master!$B43</f>
        <v>krah S</v>
      </c>
    </row>
    <row r="44" spans="1:15" ht="14.25">
      <c r="A44" s="117">
        <f ca="1">IF(ISERROR(VLOOKUP(($B44&amp;"Balance"),Stock!$A:$W,HLOOKUP($C44,Stock!$D$5:$U$696,692,FALSE)+1,FALSE)),0,VLOOKUP(($B44&amp;"Balance"),Stock!$A:$W,HLOOKUP($C44,Stock!$D$5:$U$696,692,FALSE)+1,FALSE))</f>
        <v>0</v>
      </c>
      <c r="B44" s="118" t="s">
        <v>81</v>
      </c>
      <c r="C44" s="119">
        <f t="shared" ca="1" si="1"/>
        <v>42826</v>
      </c>
      <c r="D44" s="14"/>
      <c r="E44" s="117">
        <f>IF(ISERROR(VLOOKUP($B44,Master!$B:$D,3,FALSE)),"",VLOOKUP($B44,Master!$B:$D,3,FALSE))</f>
        <v>0</v>
      </c>
      <c r="F44" s="117">
        <f t="shared" si="2"/>
        <v>0</v>
      </c>
      <c r="O44" s="29" t="str">
        <f>Master!$B44</f>
        <v>krah M</v>
      </c>
    </row>
    <row r="45" spans="1:15" ht="14.25">
      <c r="A45" s="117">
        <f ca="1">IF(ISERROR(VLOOKUP(($B45&amp;"Balance"),Stock!$A:$W,HLOOKUP($C45,Stock!$D$5:$U$696,692,FALSE)+1,FALSE)),0,VLOOKUP(($B45&amp;"Balance"),Stock!$A:$W,HLOOKUP($C45,Stock!$D$5:$U$696,692,FALSE)+1,FALSE))</f>
        <v>0</v>
      </c>
      <c r="B45" s="118" t="s">
        <v>80</v>
      </c>
      <c r="C45" s="119">
        <f t="shared" ca="1" si="1"/>
        <v>42826</v>
      </c>
      <c r="D45" s="14"/>
      <c r="E45" s="117">
        <f>IF(ISERROR(VLOOKUP($B45,Master!$B:$D,3,FALSE)),"",VLOOKUP($B45,Master!$B:$D,3,FALSE))</f>
        <v>0</v>
      </c>
      <c r="F45" s="117">
        <f t="shared" si="2"/>
        <v>0</v>
      </c>
      <c r="O45" s="29" t="str">
        <f>Master!$B45</f>
        <v>krah L</v>
      </c>
    </row>
    <row r="46" spans="1:15" ht="14.25">
      <c r="A46" s="117">
        <f ca="1">IF(ISERROR(VLOOKUP(($B46&amp;"Balance"),Stock!$A:$W,HLOOKUP($C46,Stock!$D$5:$U$696,692,FALSE)+1,FALSE)),0,VLOOKUP(($B46&amp;"Balance"),Stock!$A:$W,HLOOKUP($C46,Stock!$D$5:$U$696,692,FALSE)+1,FALSE))</f>
        <v>0</v>
      </c>
      <c r="B46" s="118" t="s">
        <v>79</v>
      </c>
      <c r="C46" s="119">
        <f t="shared" ca="1" si="1"/>
        <v>42826</v>
      </c>
      <c r="D46" s="14"/>
      <c r="E46" s="117">
        <f>IF(ISERROR(VLOOKUP($B46,Master!$B:$D,3,FALSE)),"",VLOOKUP($B46,Master!$B:$D,3,FALSE))</f>
        <v>0</v>
      </c>
      <c r="F46" s="117">
        <f t="shared" si="2"/>
        <v>0</v>
      </c>
      <c r="O46" s="29" t="str">
        <f>Master!$B46</f>
        <v>krah xl</v>
      </c>
    </row>
    <row r="47" spans="1:15" ht="14.25">
      <c r="A47" s="117">
        <f ca="1">IF(ISERROR(VLOOKUP(($B47&amp;"Balance"),Stock!$A:$W,HLOOKUP($C47,Stock!$D$5:$U$696,692,FALSE)+1,FALSE)),0,VLOOKUP(($B47&amp;"Balance"),Stock!$A:$W,HLOOKUP($C47,Stock!$D$5:$U$696,692,FALSE)+1,FALSE))</f>
        <v>0</v>
      </c>
      <c r="B47" s="118" t="s">
        <v>82</v>
      </c>
      <c r="C47" s="119">
        <f t="shared" ca="1" si="1"/>
        <v>42826</v>
      </c>
      <c r="D47" s="14"/>
      <c r="E47" s="117">
        <f>IF(ISERROR(VLOOKUP($B47,Master!$B:$D,3,FALSE)),"",VLOOKUP($B47,Master!$B:$D,3,FALSE))</f>
        <v>0</v>
      </c>
      <c r="F47" s="117">
        <f t="shared" si="2"/>
        <v>0</v>
      </c>
      <c r="O47" s="29" t="str">
        <f>Master!$B47</f>
        <v>k.belang TP M</v>
      </c>
    </row>
    <row r="48" spans="1:15" ht="14.25">
      <c r="A48" s="117">
        <f ca="1">IF(ISERROR(VLOOKUP(($B48&amp;"Balance"),Stock!$A:$W,HLOOKUP($C48,Stock!$D$5:$U$696,692,FALSE)+1,FALSE)),0,VLOOKUP(($B48&amp;"Balance"),Stock!$A:$W,HLOOKUP($C48,Stock!$D$5:$U$696,692,FALSE)+1,FALSE))</f>
        <v>0</v>
      </c>
      <c r="B48" s="118" t="s">
        <v>163</v>
      </c>
      <c r="C48" s="119">
        <f t="shared" ca="1" si="1"/>
        <v>42826</v>
      </c>
      <c r="D48" s="14"/>
      <c r="E48" s="117">
        <f>IF(ISERROR(VLOOKUP($B48,Master!$B:$D,3,FALSE)),"",VLOOKUP($B48,Master!$B:$D,3,FALSE))</f>
        <v>0</v>
      </c>
      <c r="F48" s="117">
        <f t="shared" si="2"/>
        <v>0</v>
      </c>
      <c r="O48" s="29" t="str">
        <f>Master!$B48</f>
        <v>k.belang TP L</v>
      </c>
    </row>
    <row r="49" spans="1:15" ht="14.25">
      <c r="A49" s="117">
        <f ca="1">IF(ISERROR(VLOOKUP(($B49&amp;"Balance"),Stock!$A:$W,HLOOKUP($C49,Stock!$D$5:$U$696,692,FALSE)+1,FALSE)),0,VLOOKUP(($B49&amp;"Balance"),Stock!$A:$W,HLOOKUP($C49,Stock!$D$5:$U$696,692,FALSE)+1,FALSE))</f>
        <v>0</v>
      </c>
      <c r="B49" s="118" t="s">
        <v>164</v>
      </c>
      <c r="C49" s="119">
        <f t="shared" ca="1" si="1"/>
        <v>42826</v>
      </c>
      <c r="D49" s="14"/>
      <c r="E49" s="117">
        <f>IF(ISERROR(VLOOKUP($B49,Master!$B:$D,3,FALSE)),"",VLOOKUP($B49,Master!$B:$D,3,FALSE))</f>
        <v>0</v>
      </c>
      <c r="F49" s="117">
        <f t="shared" si="2"/>
        <v>0</v>
      </c>
      <c r="O49" s="29" t="str">
        <f>Master!$B49</f>
        <v>lekbong</v>
      </c>
    </row>
    <row r="50" spans="1:15" ht="14.25">
      <c r="A50" s="117">
        <f ca="1">IF(ISERROR(VLOOKUP(($B50&amp;"Balance"),Stock!$A:$W,HLOOKUP($C50,Stock!$D$5:$U$696,692,FALSE)+1,FALSE)),0,VLOOKUP(($B50&amp;"Balance"),Stock!$A:$W,HLOOKUP($C50,Stock!$D$5:$U$696,692,FALSE)+1,FALSE))</f>
        <v>0</v>
      </c>
      <c r="B50" s="118" t="s">
        <v>88</v>
      </c>
      <c r="C50" s="119">
        <f t="shared" ca="1" si="1"/>
        <v>42826</v>
      </c>
      <c r="D50" s="14"/>
      <c r="E50" s="117">
        <f>IF(ISERROR(VLOOKUP($B50,Master!$B:$D,3,FALSE)),"",VLOOKUP($B50,Master!$B:$D,3,FALSE))</f>
        <v>0</v>
      </c>
      <c r="F50" s="117">
        <f t="shared" si="2"/>
        <v>0</v>
      </c>
      <c r="O50" s="29" t="str">
        <f>Master!$B50</f>
        <v>lekbong kartun</v>
      </c>
    </row>
    <row r="51" spans="1:15" ht="14.25">
      <c r="A51" s="117">
        <f ca="1">IF(ISERROR(VLOOKUP(($B51&amp;"Balance"),Stock!$A:$W,HLOOKUP($C51,Stock!$D$5:$U$696,692,FALSE)+1,FALSE)),0,VLOOKUP(($B51&amp;"Balance"),Stock!$A:$W,HLOOKUP($C51,Stock!$D$5:$U$696,692,FALSE)+1,FALSE))</f>
        <v>0</v>
      </c>
      <c r="B51" s="118" t="s">
        <v>89</v>
      </c>
      <c r="C51" s="119">
        <f t="shared" ca="1" si="1"/>
        <v>42826</v>
      </c>
      <c r="D51" s="14"/>
      <c r="E51" s="117">
        <f>IF(ISERROR(VLOOKUP($B51,Master!$B:$D,3,FALSE)),"",VLOOKUP($B51,Master!$B:$D,3,FALSE))</f>
        <v>0</v>
      </c>
      <c r="F51" s="117">
        <f t="shared" si="2"/>
        <v>0</v>
      </c>
      <c r="O51" s="29" t="str">
        <f>Master!$B51</f>
        <v>kaos kartun</v>
      </c>
    </row>
    <row r="52" spans="1:15" ht="14.25">
      <c r="A52" s="117">
        <f ca="1">IF(ISERROR(VLOOKUP(($B52&amp;"Balance"),Stock!$A:$W,HLOOKUP($C52,Stock!$D$5:$U$696,692,FALSE)+1,FALSE)),0,VLOOKUP(($B52&amp;"Balance"),Stock!$A:$W,HLOOKUP($C52,Stock!$D$5:$U$696,692,FALSE)+1,FALSE))</f>
        <v>0</v>
      </c>
      <c r="B52" s="118" t="s">
        <v>65</v>
      </c>
      <c r="C52" s="119">
        <f t="shared" ca="1" si="1"/>
        <v>42826</v>
      </c>
      <c r="D52" s="14"/>
      <c r="E52" s="117">
        <f>IF(ISERROR(VLOOKUP($B52,Master!$B:$D,3,FALSE)),"",VLOOKUP($B52,Master!$B:$D,3,FALSE))</f>
        <v>0</v>
      </c>
      <c r="F52" s="117">
        <f t="shared" si="2"/>
        <v>0</v>
      </c>
      <c r="O52" s="29" t="str">
        <f>Master!$B52</f>
        <v>kaos raglan anak</v>
      </c>
    </row>
    <row r="53" spans="1:15" ht="14.25">
      <c r="A53" s="117">
        <f ca="1">IF(ISERROR(VLOOKUP(($B53&amp;"Balance"),Stock!$A:$W,HLOOKUP($C53,Stock!$D$5:$U$696,692,FALSE)+1,FALSE)),0,VLOOKUP(($B53&amp;"Balance"),Stock!$A:$W,HLOOKUP($C53,Stock!$D$5:$U$696,692,FALSE)+1,FALSE))</f>
        <v>0</v>
      </c>
      <c r="B53" s="118" t="s">
        <v>70</v>
      </c>
      <c r="C53" s="119">
        <f t="shared" ca="1" si="1"/>
        <v>42826</v>
      </c>
      <c r="D53" s="14"/>
      <c r="E53" s="117">
        <f>IF(ISERROR(VLOOKUP($B53,Master!$B:$D,3,FALSE)),"",VLOOKUP($B53,Master!$B:$D,3,FALSE))</f>
        <v>0</v>
      </c>
      <c r="F53" s="117">
        <f t="shared" si="2"/>
        <v>0</v>
      </c>
      <c r="O53" s="29" t="str">
        <f>Master!$B53</f>
        <v>sweter</v>
      </c>
    </row>
    <row r="54" spans="1:15" ht="14.25">
      <c r="A54" s="117">
        <f ca="1">IF(ISERROR(VLOOKUP(($B54&amp;"Balance"),Stock!$A:$W,HLOOKUP($C54,Stock!$D$5:$U$696,692,FALSE)+1,FALSE)),0,VLOOKUP(($B54&amp;"Balance"),Stock!$A:$W,HLOOKUP($C54,Stock!$D$5:$U$696,692,FALSE)+1,FALSE))</f>
        <v>0</v>
      </c>
      <c r="B54" s="118" t="s">
        <v>112</v>
      </c>
      <c r="C54" s="119">
        <f t="shared" ca="1" si="1"/>
        <v>42826</v>
      </c>
      <c r="D54" s="120"/>
      <c r="E54" s="117">
        <f>IF(ISERROR(VLOOKUP($B54,Master!$B:$D,3,FALSE)),"",VLOOKUP($B54,Master!$B:$D,3,FALSE))</f>
        <v>0</v>
      </c>
      <c r="F54" s="117">
        <f t="shared" si="2"/>
        <v>0</v>
      </c>
      <c r="O54" s="29" t="str">
        <f>Master!$B54</f>
        <v>kaos ombak</v>
      </c>
    </row>
    <row r="55" spans="1:15" ht="14.25">
      <c r="A55" s="117">
        <f ca="1">IF(ISERROR(VLOOKUP(($B55&amp;"Balance"),Stock!$A:$W,HLOOKUP($C55,Stock!$D$5:$U$696,692,FALSE)+1,FALSE)),0,VLOOKUP(($B55&amp;"Balance"),Stock!$A:$W,HLOOKUP($C55,Stock!$D$5:$U$696,692,FALSE)+1,FALSE))</f>
        <v>0</v>
      </c>
      <c r="B55" s="118" t="s">
        <v>41</v>
      </c>
      <c r="C55" s="119">
        <f t="shared" ca="1" si="1"/>
        <v>42826</v>
      </c>
      <c r="D55" s="120"/>
      <c r="E55" s="117">
        <f>IF(ISERROR(VLOOKUP($B55,Master!$B:$D,3,FALSE)),"",VLOOKUP($B55,Master!$B:$D,3,FALSE))</f>
        <v>0</v>
      </c>
      <c r="F55" s="117">
        <f t="shared" si="2"/>
        <v>0</v>
      </c>
      <c r="O55" s="29" t="str">
        <f>Master!$B55</f>
        <v>kaos banana kecil</v>
      </c>
    </row>
    <row r="56" spans="1:15" ht="14.25">
      <c r="A56" s="117">
        <f ca="1">IF(ISERROR(VLOOKUP(($B56&amp;"Balance"),Stock!$A:$W,HLOOKUP($C56,Stock!$D$5:$U$696,692,FALSE)+1,FALSE)),0,VLOOKUP(($B56&amp;"Balance"),Stock!$A:$W,HLOOKUP($C56,Stock!$D$5:$U$696,692,FALSE)+1,FALSE))</f>
        <v>0</v>
      </c>
      <c r="B56" s="118" t="s">
        <v>69</v>
      </c>
      <c r="C56" s="119">
        <f t="shared" ca="1" si="1"/>
        <v>42826</v>
      </c>
      <c r="D56" s="120"/>
      <c r="E56" s="117">
        <f>IF(ISERROR(VLOOKUP($B56,Master!$B:$D,3,FALSE)),"",VLOOKUP($B56,Master!$B:$D,3,FALSE))</f>
        <v>0</v>
      </c>
      <c r="F56" s="117">
        <f t="shared" si="2"/>
        <v>0</v>
      </c>
      <c r="O56" s="29" t="str">
        <f>Master!$B56</f>
        <v>kaos banana besar</v>
      </c>
    </row>
    <row r="57" spans="1:15" ht="14.25">
      <c r="A57" s="117">
        <f ca="1">IF(ISERROR(VLOOKUP(($B57&amp;"Balance"),Stock!$A:$W,HLOOKUP($C57,Stock!$D$5:$U$696,692,FALSE)+1,FALSE)),0,VLOOKUP(($B57&amp;"Balance"),Stock!$A:$W,HLOOKUP($C57,Stock!$D$5:$U$696,692,FALSE)+1,FALSE))</f>
        <v>0</v>
      </c>
      <c r="B57" s="118" t="s">
        <v>58</v>
      </c>
      <c r="C57" s="119">
        <f t="shared" ca="1" si="1"/>
        <v>42826</v>
      </c>
      <c r="D57" s="120"/>
      <c r="E57" s="117">
        <f>IF(ISERROR(VLOOKUP($B57,Master!$B:$D,3,FALSE)),"",VLOOKUP($B57,Master!$B:$D,3,FALSE))</f>
        <v>0</v>
      </c>
      <c r="F57" s="117">
        <f t="shared" si="2"/>
        <v>0</v>
      </c>
      <c r="O57" s="29" t="str">
        <f>Master!$B57</f>
        <v>kaos banana krah</v>
      </c>
    </row>
    <row r="58" spans="1:15" ht="14.25">
      <c r="A58" s="117">
        <f ca="1">IF(ISERROR(VLOOKUP(($B58&amp;"Balance"),Stock!$A:$W,HLOOKUP($C58,Stock!$D$5:$U$696,692,FALSE)+1,FALSE)),0,VLOOKUP(($B58&amp;"Balance"),Stock!$A:$W,HLOOKUP($C58,Stock!$D$5:$U$696,692,FALSE)+1,FALSE))</f>
        <v>0</v>
      </c>
      <c r="B58" s="118" t="s">
        <v>57</v>
      </c>
      <c r="C58" s="119">
        <f t="shared" ca="1" si="1"/>
        <v>42826</v>
      </c>
      <c r="D58" s="120"/>
      <c r="E58" s="117">
        <f>IF(ISERROR(VLOOKUP($B58,Master!$B:$D,3,FALSE)),"",VLOOKUP($B58,Master!$B:$D,3,FALSE))</f>
        <v>0</v>
      </c>
      <c r="F58" s="117">
        <f t="shared" si="2"/>
        <v>0</v>
      </c>
      <c r="O58" s="29" t="str">
        <f>Master!$B58</f>
        <v>kaos banana TP</v>
      </c>
    </row>
    <row r="59" spans="1:15" ht="14.25">
      <c r="A59" s="117">
        <f ca="1">IF(ISERROR(VLOOKUP(($B59&amp;"Balance"),Stock!$A:$W,HLOOKUP($C59,Stock!$D$5:$U$696,692,FALSE)+1,FALSE)),0,VLOOKUP(($B59&amp;"Balance"),Stock!$A:$W,HLOOKUP($C59,Stock!$D$5:$U$696,692,FALSE)+1,FALSE))</f>
        <v>0</v>
      </c>
      <c r="B59" s="118" t="s">
        <v>59</v>
      </c>
      <c r="C59" s="119">
        <f t="shared" ca="1" si="1"/>
        <v>42826</v>
      </c>
      <c r="D59" s="120"/>
      <c r="E59" s="117">
        <f>IF(ISERROR(VLOOKUP($B59,Master!$B:$D,3,FALSE)),"",VLOOKUP($B59,Master!$B:$D,3,FALSE))</f>
        <v>0</v>
      </c>
      <c r="F59" s="117">
        <f t="shared" si="2"/>
        <v>0</v>
      </c>
      <c r="O59" s="29" t="str">
        <f>Master!$B59</f>
        <v>Dress Banana</v>
      </c>
    </row>
    <row r="60" spans="1:15" ht="14.25">
      <c r="A60" s="117">
        <f ca="1">IF(ISERROR(VLOOKUP(($B60&amp;"Balance"),Stock!$A:$W,HLOOKUP($C60,Stock!$D$5:$U$696,692,FALSE)+1,FALSE)),0,VLOOKUP(($B60&amp;"Balance"),Stock!$A:$W,HLOOKUP($C60,Stock!$D$5:$U$696,692,FALSE)+1,FALSE))</f>
        <v>0</v>
      </c>
      <c r="B60" s="118" t="s">
        <v>108</v>
      </c>
      <c r="C60" s="119">
        <f t="shared" ca="1" si="1"/>
        <v>42826</v>
      </c>
      <c r="D60" s="120"/>
      <c r="E60" s="117">
        <f>IF(ISERROR(VLOOKUP($B60,Master!$B:$D,3,FALSE)),"",VLOOKUP($B60,Master!$B:$D,3,FALSE))</f>
        <v>0</v>
      </c>
      <c r="F60" s="117">
        <f t="shared" si="2"/>
        <v>0</v>
      </c>
      <c r="O60" s="29" t="str">
        <f>Master!$B60</f>
        <v>Kaos Kids</v>
      </c>
    </row>
    <row r="61" spans="1:15" ht="14.25">
      <c r="A61" s="117">
        <f ca="1">IF(ISERROR(VLOOKUP(($B61&amp;"Balance"),Stock!$A:$W,HLOOKUP($C61,Stock!$D$5:$U$696,692,FALSE)+1,FALSE)),0,VLOOKUP(($B61&amp;"Balance"),Stock!$A:$W,HLOOKUP($C61,Stock!$D$5:$U$696,692,FALSE)+1,FALSE))</f>
        <v>0</v>
      </c>
      <c r="B61" s="118" t="s">
        <v>167</v>
      </c>
      <c r="C61" s="119">
        <f t="shared" ca="1" si="1"/>
        <v>42826</v>
      </c>
      <c r="D61" s="120"/>
      <c r="E61" s="117">
        <f>IF(ISERROR(VLOOKUP($B61,Master!$B:$D,3,FALSE)),"",VLOOKUP($B61,Master!$B:$D,3,FALSE))</f>
        <v>0</v>
      </c>
      <c r="F61" s="117">
        <f t="shared" si="2"/>
        <v>0</v>
      </c>
      <c r="O61" s="29" t="str">
        <f>Master!$B61</f>
        <v>set ST banana</v>
      </c>
    </row>
    <row r="62" spans="1:15" ht="14.25">
      <c r="A62" s="117">
        <f ca="1">IF(ISERROR(VLOOKUP(($B62&amp;"Balance"),Stock!$A:$W,HLOOKUP($C62,Stock!$D$5:$U$696,692,FALSE)+1,FALSE)),0,VLOOKUP(($B62&amp;"Balance"),Stock!$A:$W,HLOOKUP($C62,Stock!$D$5:$U$696,692,FALSE)+1,FALSE))</f>
        <v>0</v>
      </c>
      <c r="B62" s="118" t="s">
        <v>314</v>
      </c>
      <c r="C62" s="119">
        <f t="shared" ca="1" si="1"/>
        <v>42826</v>
      </c>
      <c r="D62" s="120"/>
      <c r="E62" s="117">
        <f>IF(ISERROR(VLOOKUP($B62,Master!$B:$D,3,FALSE)),"",VLOOKUP($B62,Master!$B:$D,3,FALSE))</f>
        <v>0</v>
      </c>
      <c r="F62" s="117">
        <f t="shared" si="2"/>
        <v>0</v>
      </c>
      <c r="O62" s="29" t="str">
        <f>Master!$B62</f>
        <v>kaos minerva</v>
      </c>
    </row>
    <row r="63" spans="1:15" ht="14.25">
      <c r="A63" s="117">
        <f ca="1">IF(ISERROR(VLOOKUP(($B63&amp;"Balance"),Stock!$A:$W,HLOOKUP($C63,Stock!$D$5:$U$696,692,FALSE)+1,FALSE)),0,VLOOKUP(($B63&amp;"Balance"),Stock!$A:$W,HLOOKUP($C63,Stock!$D$5:$U$696,692,FALSE)+1,FALSE))</f>
        <v>0</v>
      </c>
      <c r="B63" s="118" t="s">
        <v>138</v>
      </c>
      <c r="C63" s="119">
        <f t="shared" ca="1" si="1"/>
        <v>42826</v>
      </c>
      <c r="D63" s="120"/>
      <c r="E63" s="117">
        <f>IF(ISERROR(VLOOKUP($B63,Master!$B:$D,3,FALSE)),"",VLOOKUP($B63,Master!$B:$D,3,FALSE))</f>
        <v>0</v>
      </c>
      <c r="F63" s="117">
        <f t="shared" si="2"/>
        <v>0</v>
      </c>
      <c r="O63" s="29" t="str">
        <f>Master!$B63</f>
        <v>kaos C/15 sablon</v>
      </c>
    </row>
    <row r="64" spans="1:15" ht="14.25">
      <c r="A64" s="117">
        <f ca="1">IF(ISERROR(VLOOKUP(($B64&amp;"Balance"),Stock!$A:$W,HLOOKUP($C64,Stock!$D$5:$U$696,692,FALSE)+1,FALSE)),0,VLOOKUP(($B64&amp;"Balance"),Stock!$A:$W,HLOOKUP($C64,Stock!$D$5:$U$696,692,FALSE)+1,FALSE))</f>
        <v>0</v>
      </c>
      <c r="B64" s="118" t="s">
        <v>139</v>
      </c>
      <c r="C64" s="119">
        <f t="shared" ca="1" si="1"/>
        <v>42826</v>
      </c>
      <c r="D64" s="120"/>
      <c r="E64" s="117">
        <f>IF(ISERROR(VLOOKUP($B64,Master!$B:$D,3,FALSE)),"",VLOOKUP($B64,Master!$B:$D,3,FALSE))</f>
        <v>0</v>
      </c>
      <c r="F64" s="117">
        <f t="shared" si="2"/>
        <v>0</v>
      </c>
      <c r="O64" s="29" t="str">
        <f>Master!$B64</f>
        <v>kaos C/15 cewe</v>
      </c>
    </row>
    <row r="65" spans="1:15" ht="14.25">
      <c r="A65" s="117">
        <f ca="1">IF(ISERROR(VLOOKUP(($B65&amp;"Balance"),Stock!$A:$W,HLOOKUP($C65,Stock!$D$5:$U$696,692,FALSE)+1,FALSE)),0,VLOOKUP(($B65&amp;"Balance"),Stock!$A:$W,HLOOKUP($C65,Stock!$D$5:$U$696,692,FALSE)+1,FALSE))</f>
        <v>0</v>
      </c>
      <c r="B65" s="118" t="s">
        <v>110</v>
      </c>
      <c r="C65" s="119">
        <f t="shared" ca="1" si="1"/>
        <v>42826</v>
      </c>
      <c r="D65" s="120"/>
      <c r="E65" s="117">
        <f>IF(ISERROR(VLOOKUP($B65,Master!$B:$D,3,FALSE)),"",VLOOKUP($B65,Master!$B:$D,3,FALSE))</f>
        <v>0</v>
      </c>
      <c r="F65" s="117">
        <f t="shared" si="2"/>
        <v>0</v>
      </c>
      <c r="O65" s="29" t="str">
        <f>Master!$B65</f>
        <v>kaos gliter</v>
      </c>
    </row>
    <row r="66" spans="1:15" ht="14.25">
      <c r="A66" s="117">
        <f ca="1">IF(ISERROR(VLOOKUP(($B66&amp;"Balance"),Stock!$A:$W,HLOOKUP($C66,Stock!$D$5:$U$696,692,FALSE)+1,FALSE)),0,VLOOKUP(($B66&amp;"Balance"),Stock!$A:$W,HLOOKUP($C66,Stock!$D$5:$U$696,692,FALSE)+1,FALSE))</f>
        <v>0</v>
      </c>
      <c r="B66" s="118" t="s">
        <v>109</v>
      </c>
      <c r="C66" s="119">
        <f t="shared" ca="1" si="1"/>
        <v>42826</v>
      </c>
      <c r="D66" s="120"/>
      <c r="E66" s="117">
        <f>IF(ISERROR(VLOOKUP($B66,Master!$B:$D,3,FALSE)),"",VLOOKUP($B66,Master!$B:$D,3,FALSE))</f>
        <v>0</v>
      </c>
      <c r="F66" s="117">
        <f t="shared" si="2"/>
        <v>0</v>
      </c>
      <c r="O66" s="29" t="str">
        <f>Master!$B66</f>
        <v>kaos stabilo putih</v>
      </c>
    </row>
    <row r="67" spans="1:15" ht="14.25">
      <c r="A67" s="117">
        <f ca="1">IF(ISERROR(VLOOKUP(($B67&amp;"Balance"),Stock!$A:$W,HLOOKUP($C67,Stock!$D$5:$U$696,692,FALSE)+1,FALSE)),0,VLOOKUP(($B67&amp;"Balance"),Stock!$A:$W,HLOOKUP($C67,Stock!$D$5:$U$696,692,FALSE)+1,FALSE))</f>
        <v>0</v>
      </c>
      <c r="B67" s="118" t="s">
        <v>111</v>
      </c>
      <c r="C67" s="119">
        <f t="shared" ca="1" si="1"/>
        <v>42826</v>
      </c>
      <c r="D67" s="120"/>
      <c r="E67" s="117">
        <f>IF(ISERROR(VLOOKUP($B67,Master!$B:$D,3,FALSE)),"",VLOOKUP($B67,Master!$B:$D,3,FALSE))</f>
        <v>0</v>
      </c>
      <c r="F67" s="117">
        <f t="shared" si="2"/>
        <v>0</v>
      </c>
      <c r="O67" s="29" t="str">
        <f>Master!$B67</f>
        <v>kaos stabilo warna</v>
      </c>
    </row>
    <row r="68" spans="1:15" ht="14.25">
      <c r="A68" s="117">
        <f ca="1">IF(ISERROR(VLOOKUP(($B68&amp;"Balance"),Stock!$A:$W,HLOOKUP($C68,Stock!$D$5:$U$696,692,FALSE)+1,FALSE)),0,VLOOKUP(($B68&amp;"Balance"),Stock!$A:$W,HLOOKUP($C68,Stock!$D$5:$U$696,692,FALSE)+1,FALSE))</f>
        <v>0</v>
      </c>
      <c r="B68" s="118" t="s">
        <v>68</v>
      </c>
      <c r="C68" s="119">
        <f t="shared" ca="1" si="1"/>
        <v>42826</v>
      </c>
      <c r="D68" s="120"/>
      <c r="E68" s="117">
        <f>IF(ISERROR(VLOOKUP($B68,Master!$B:$D,3,FALSE)),"",VLOOKUP($B68,Master!$B:$D,3,FALSE))</f>
        <v>0</v>
      </c>
      <c r="F68" s="117">
        <f t="shared" si="2"/>
        <v>0</v>
      </c>
      <c r="O68" s="29" t="str">
        <f>Master!$B68</f>
        <v>baju tidur ABG/ daster</v>
      </c>
    </row>
    <row r="69" spans="1:15" ht="14.25">
      <c r="A69" s="117">
        <f ca="1">IF(ISERROR(VLOOKUP(($B69&amp;"Balance"),Stock!$A:$W,HLOOKUP($C69,Stock!$D$5:$U$696,692,FALSE)+1,FALSE)),0,VLOOKUP(($B69&amp;"Balance"),Stock!$A:$W,HLOOKUP($C69,Stock!$D$5:$U$696,692,FALSE)+1,FALSE))</f>
        <v>0</v>
      </c>
      <c r="B69" s="118" t="s">
        <v>62</v>
      </c>
      <c r="C69" s="119">
        <f t="shared" ca="1" si="1"/>
        <v>42826</v>
      </c>
      <c r="D69" s="120"/>
      <c r="E69" s="117">
        <f>IF(ISERROR(VLOOKUP($B69,Master!$B:$D,3,FALSE)),"",VLOOKUP($B69,Master!$B:$D,3,FALSE))</f>
        <v>0</v>
      </c>
      <c r="F69" s="117">
        <f t="shared" si="2"/>
        <v>0</v>
      </c>
      <c r="O69" s="29" t="str">
        <f>Master!$B69</f>
        <v>baju tidur ABG/ set cp</v>
      </c>
    </row>
    <row r="70" spans="1:15" ht="14.25">
      <c r="A70" s="117">
        <f ca="1">IF(ISERROR(VLOOKUP(($B70&amp;"Balance"),Stock!$A:$W,HLOOKUP($C70,Stock!$D$5:$U$696,692,FALSE)+1,FALSE)),0,VLOOKUP(($B70&amp;"Balance"),Stock!$A:$W,HLOOKUP($C70,Stock!$D$5:$U$696,692,FALSE)+1,FALSE))</f>
        <v>0</v>
      </c>
      <c r="B70" s="118" t="s">
        <v>137</v>
      </c>
      <c r="C70" s="119">
        <f t="shared" ca="1" si="1"/>
        <v>42826</v>
      </c>
      <c r="D70" s="120"/>
      <c r="E70" s="117">
        <f>IF(ISERROR(VLOOKUP($B70,Master!$B:$D,3,FALSE)),"",VLOOKUP($B70,Master!$B:$D,3,FALSE))</f>
        <v>0</v>
      </c>
      <c r="F70" s="117">
        <f t="shared" ref="F70:F101" si="3">IF(ISERROR($D70*$E70),"",($D70*$E70))</f>
        <v>0</v>
      </c>
      <c r="O70" s="29" t="str">
        <f>Master!$B70</f>
        <v>baju tidur ABG/ set 3/4</v>
      </c>
    </row>
    <row r="71" spans="1:15" ht="14.25">
      <c r="A71" s="117">
        <f ca="1">IF(ISERROR(VLOOKUP(($B71&amp;"Balance"),Stock!$A:$W,HLOOKUP($C71,Stock!$D$5:$U$696,692,FALSE)+1,FALSE)),0,VLOOKUP(($B71&amp;"Balance"),Stock!$A:$W,HLOOKUP($C71,Stock!$D$5:$U$696,692,FALSE)+1,FALSE))</f>
        <v>0</v>
      </c>
      <c r="B71" s="118" t="s">
        <v>64</v>
      </c>
      <c r="C71" s="119">
        <f t="shared" ref="C71:C134" ca="1" si="4">IF($B71="","",TODAY())</f>
        <v>42826</v>
      </c>
      <c r="D71" s="120"/>
      <c r="E71" s="117">
        <f>IF(ISERROR(VLOOKUP($B71,Master!$B:$D,3,FALSE)),"",VLOOKUP($B71,Master!$B:$D,3,FALSE))</f>
        <v>0</v>
      </c>
      <c r="F71" s="117">
        <f t="shared" si="3"/>
        <v>0</v>
      </c>
      <c r="O71" s="29" t="str">
        <f>Master!$B71</f>
        <v>kaos ST S</v>
      </c>
    </row>
    <row r="72" spans="1:15" ht="14.25">
      <c r="A72" s="117">
        <f ca="1">IF(ISERROR(VLOOKUP(($B72&amp;"Balance"),Stock!$A:$W,HLOOKUP($C72,Stock!$D$5:$U$696,692,FALSE)+1,FALSE)),0,VLOOKUP(($B72&amp;"Balance"),Stock!$A:$W,HLOOKUP($C72,Stock!$D$5:$U$696,692,FALSE)+1,FALSE))</f>
        <v>0</v>
      </c>
      <c r="B72" s="118" t="s">
        <v>229</v>
      </c>
      <c r="C72" s="119">
        <f t="shared" ca="1" si="4"/>
        <v>42826</v>
      </c>
      <c r="D72" s="120"/>
      <c r="E72" s="117">
        <f>IF(ISERROR(VLOOKUP($B72,Master!$B:$D,3,FALSE)),"",VLOOKUP($B72,Master!$B:$D,3,FALSE))</f>
        <v>0</v>
      </c>
      <c r="F72" s="117">
        <f t="shared" si="3"/>
        <v>0</v>
      </c>
      <c r="O72" s="29" t="str">
        <f>Master!$B72</f>
        <v>kaos ST M</v>
      </c>
    </row>
    <row r="73" spans="1:15" ht="14.25">
      <c r="A73" s="117">
        <f ca="1">IF(ISERROR(VLOOKUP(($B73&amp;"Balance"),Stock!$A:$W,HLOOKUP($C73,Stock!$D$5:$U$696,692,FALSE)+1,FALSE)),0,VLOOKUP(($B73&amp;"Balance"),Stock!$A:$W,HLOOKUP($C73,Stock!$D$5:$U$696,692,FALSE)+1,FALSE))</f>
        <v>0</v>
      </c>
      <c r="B73" s="118" t="s">
        <v>250</v>
      </c>
      <c r="C73" s="119">
        <f t="shared" ca="1" si="4"/>
        <v>42826</v>
      </c>
      <c r="D73" s="120"/>
      <c r="E73" s="117">
        <f>IF(ISERROR(VLOOKUP($B73,Master!$B:$D,3,FALSE)),"",VLOOKUP($B73,Master!$B:$D,3,FALSE))</f>
        <v>0</v>
      </c>
      <c r="F73" s="117">
        <f t="shared" si="3"/>
        <v>0</v>
      </c>
      <c r="O73" s="29" t="str">
        <f>Master!$B73</f>
        <v>kaos ST L</v>
      </c>
    </row>
    <row r="74" spans="1:15" ht="14.25">
      <c r="A74" s="117">
        <f ca="1">IF(ISERROR(VLOOKUP(($B74&amp;"Balance"),Stock!$A:$W,HLOOKUP($C74,Stock!$D$5:$U$696,692,FALSE)+1,FALSE)),0,VLOOKUP(($B74&amp;"Balance"),Stock!$A:$W,HLOOKUP($C74,Stock!$D$5:$U$696,692,FALSE)+1,FALSE))</f>
        <v>0</v>
      </c>
      <c r="B74" s="118" t="s">
        <v>5</v>
      </c>
      <c r="C74" s="119">
        <f t="shared" ca="1" si="4"/>
        <v>42826</v>
      </c>
      <c r="D74" s="120"/>
      <c r="E74" s="117">
        <f>IF(ISERROR(VLOOKUP($B74,Master!$B:$D,3,FALSE)),"",VLOOKUP($B74,Master!$B:$D,3,FALSE))</f>
        <v>0</v>
      </c>
      <c r="F74" s="117">
        <f t="shared" si="3"/>
        <v>0</v>
      </c>
      <c r="O74" s="29" t="str">
        <f>Master!$B74</f>
        <v>jaket 4 - 6</v>
      </c>
    </row>
    <row r="75" spans="1:15" ht="14.25">
      <c r="A75" s="117">
        <f ca="1">IF(ISERROR(VLOOKUP(($B75&amp;"Balance"),Stock!$A:$W,HLOOKUP($C75,Stock!$D$5:$U$696,692,FALSE)+1,FALSE)),0,VLOOKUP(($B75&amp;"Balance"),Stock!$A:$W,HLOOKUP($C75,Stock!$D$5:$U$696,692,FALSE)+1,FALSE))</f>
        <v>0</v>
      </c>
      <c r="B75" s="118" t="s">
        <v>7</v>
      </c>
      <c r="C75" s="119">
        <f t="shared" ca="1" si="4"/>
        <v>42826</v>
      </c>
      <c r="D75" s="120"/>
      <c r="E75" s="117">
        <f>IF(ISERROR(VLOOKUP($B75,Master!$B:$D,3,FALSE)),"",VLOOKUP($B75,Master!$B:$D,3,FALSE))</f>
        <v>0</v>
      </c>
      <c r="F75" s="117">
        <f t="shared" si="3"/>
        <v>0</v>
      </c>
      <c r="O75" s="29" t="str">
        <f>Master!$B75</f>
        <v>jaket baseball</v>
      </c>
    </row>
    <row r="76" spans="1:15" ht="14.25">
      <c r="A76" s="117">
        <f ca="1">IF(ISERROR(VLOOKUP(($B76&amp;"Balance"),Stock!$A:$W,HLOOKUP($C76,Stock!$D$5:$U$696,692,FALSE)+1,FALSE)),0,VLOOKUP(($B76&amp;"Balance"),Stock!$A:$W,HLOOKUP($C76,Stock!$D$5:$U$696,692,FALSE)+1,FALSE))</f>
        <v>0</v>
      </c>
      <c r="B76" s="118" t="s">
        <v>6</v>
      </c>
      <c r="C76" s="119">
        <f t="shared" ca="1" si="4"/>
        <v>42826</v>
      </c>
      <c r="D76" s="120"/>
      <c r="E76" s="117">
        <f>IF(ISERROR(VLOOKUP($B76,Master!$B:$D,3,FALSE)),"",VLOOKUP($B76,Master!$B:$D,3,FALSE))</f>
        <v>0</v>
      </c>
      <c r="F76" s="117">
        <f t="shared" si="3"/>
        <v>0</v>
      </c>
      <c r="O76" s="29" t="str">
        <f>Master!$B76</f>
        <v>set TP M</v>
      </c>
    </row>
    <row r="77" spans="1:15" ht="14.25">
      <c r="A77" s="117">
        <f ca="1">IF(ISERROR(VLOOKUP(($B77&amp;"Balance"),Stock!$A:$W,HLOOKUP($C77,Stock!$D$5:$U$696,692,FALSE)+1,FALSE)),0,VLOOKUP(($B77&amp;"Balance"),Stock!$A:$W,HLOOKUP($C77,Stock!$D$5:$U$696,692,FALSE)+1,FALSE))</f>
        <v>0</v>
      </c>
      <c r="B77" s="118" t="s">
        <v>73</v>
      </c>
      <c r="C77" s="119">
        <f t="shared" ca="1" si="4"/>
        <v>42826</v>
      </c>
      <c r="D77" s="120"/>
      <c r="E77" s="117">
        <f>IF(ISERROR(VLOOKUP($B77,Master!$B:$D,3,FALSE)),"",VLOOKUP($B77,Master!$B:$D,3,FALSE))</f>
        <v>0</v>
      </c>
      <c r="F77" s="117">
        <f t="shared" si="3"/>
        <v>0</v>
      </c>
      <c r="O77" s="29" t="str">
        <f>Master!$B77</f>
        <v>set TP L</v>
      </c>
    </row>
    <row r="78" spans="1:15" ht="14.25">
      <c r="A78" s="117">
        <f ca="1">IF(ISERROR(VLOOKUP(($B78&amp;"Balance"),Stock!$A:$W,HLOOKUP($C78,Stock!$D$5:$U$696,692,FALSE)+1,FALSE)),0,VLOOKUP(($B78&amp;"Balance"),Stock!$A:$W,HLOOKUP($C78,Stock!$D$5:$U$696,692,FALSE)+1,FALSE))</f>
        <v>0</v>
      </c>
      <c r="B78" s="118" t="s">
        <v>72</v>
      </c>
      <c r="C78" s="119">
        <f t="shared" ca="1" si="4"/>
        <v>42826</v>
      </c>
      <c r="D78" s="120"/>
      <c r="E78" s="117">
        <f>IF(ISERROR(VLOOKUP($B78,Master!$B:$D,3,FALSE)),"",VLOOKUP($B78,Master!$B:$D,3,FALSE))</f>
        <v>0</v>
      </c>
      <c r="F78" s="117">
        <f t="shared" si="3"/>
        <v>0</v>
      </c>
      <c r="O78" s="29" t="str">
        <f>Master!$B78</f>
        <v>set TP xl</v>
      </c>
    </row>
    <row r="79" spans="1:15" ht="14.25">
      <c r="A79" s="117">
        <f ca="1">IF(ISERROR(VLOOKUP(($B79&amp;"Balance"),Stock!$A:$W,HLOOKUP($C79,Stock!$D$5:$U$696,692,FALSE)+1,FALSE)),0,VLOOKUP(($B79&amp;"Balance"),Stock!$A:$W,HLOOKUP($C79,Stock!$D$5:$U$696,692,FALSE)+1,FALSE))</f>
        <v>0</v>
      </c>
      <c r="B79" s="118" t="s">
        <v>71</v>
      </c>
      <c r="C79" s="119">
        <f t="shared" ca="1" si="4"/>
        <v>42826</v>
      </c>
      <c r="D79" s="120"/>
      <c r="E79" s="117">
        <f>IF(ISERROR(VLOOKUP($B79,Master!$B:$D,3,FALSE)),"",VLOOKUP($B79,Master!$B:$D,3,FALSE))</f>
        <v>0</v>
      </c>
      <c r="F79" s="117">
        <f t="shared" si="3"/>
        <v>0</v>
      </c>
      <c r="O79" s="29" t="str">
        <f>Master!$B79</f>
        <v>set caca cowo</v>
      </c>
    </row>
    <row r="80" spans="1:15" ht="14.25">
      <c r="A80" s="117">
        <f ca="1">IF(ISERROR(VLOOKUP(($B80&amp;"Balance"),Stock!$A:$W,HLOOKUP($C80,Stock!$D$5:$U$696,692,FALSE)+1,FALSE)),0,VLOOKUP(($B80&amp;"Balance"),Stock!$A:$W,HLOOKUP($C80,Stock!$D$5:$U$696,692,FALSE)+1,FALSE))</f>
        <v>0</v>
      </c>
      <c r="B80" s="118" t="s">
        <v>101</v>
      </c>
      <c r="C80" s="119">
        <f t="shared" ca="1" si="4"/>
        <v>42826</v>
      </c>
      <c r="D80" s="120"/>
      <c r="E80" s="117">
        <f>IF(ISERROR(VLOOKUP($B80,Master!$B:$D,3,FALSE)),"",VLOOKUP($B80,Master!$B:$D,3,FALSE))</f>
        <v>0</v>
      </c>
      <c r="F80" s="117">
        <f t="shared" si="3"/>
        <v>0</v>
      </c>
      <c r="O80" s="29" t="str">
        <f>Master!$B80</f>
        <v>set caca cewe</v>
      </c>
    </row>
    <row r="81" spans="1:15" ht="14.25">
      <c r="A81" s="117">
        <f ca="1">IF(ISERROR(VLOOKUP(($B81&amp;"Balance"),Stock!$A:$W,HLOOKUP($C81,Stock!$D$5:$U$696,692,FALSE)+1,FALSE)),0,VLOOKUP(($B81&amp;"Balance"),Stock!$A:$W,HLOOKUP($C81,Stock!$D$5:$U$696,692,FALSE)+1,FALSE))</f>
        <v>0</v>
      </c>
      <c r="B81" s="118" t="s">
        <v>100</v>
      </c>
      <c r="C81" s="119">
        <f t="shared" ca="1" si="4"/>
        <v>42826</v>
      </c>
      <c r="D81" s="120"/>
      <c r="E81" s="117">
        <f>IF(ISERROR(VLOOKUP($B81,Master!$B:$D,3,FALSE)),"",VLOOKUP($B81,Master!$B:$D,3,FALSE))</f>
        <v>0</v>
      </c>
      <c r="F81" s="117">
        <f t="shared" si="3"/>
        <v>0</v>
      </c>
      <c r="O81" s="29" t="str">
        <f>Master!$B81</f>
        <v>Celana stabilo ABG</v>
      </c>
    </row>
    <row r="82" spans="1:15" ht="14.25">
      <c r="A82" s="117">
        <f ca="1">IF(ISERROR(VLOOKUP(($B82&amp;"Balance"),Stock!$A:$W,HLOOKUP($C82,Stock!$D$5:$U$696,692,FALSE)+1,FALSE)),0,VLOOKUP(($B82&amp;"Balance"),Stock!$A:$W,HLOOKUP($C82,Stock!$D$5:$U$696,692,FALSE)+1,FALSE))</f>
        <v>0</v>
      </c>
      <c r="B82" s="118" t="s">
        <v>99</v>
      </c>
      <c r="C82" s="119">
        <f t="shared" ca="1" si="4"/>
        <v>42826</v>
      </c>
      <c r="D82" s="120"/>
      <c r="E82" s="117">
        <f>IF(ISERROR(VLOOKUP($B82,Master!$B:$D,3,FALSE)),"",VLOOKUP($B82,Master!$B:$D,3,FALSE))</f>
        <v>0</v>
      </c>
      <c r="F82" s="117">
        <f t="shared" si="3"/>
        <v>0</v>
      </c>
      <c r="O82" s="29" t="str">
        <f>Master!$B82</f>
        <v>set cowo S</v>
      </c>
    </row>
    <row r="83" spans="1:15" ht="14.25">
      <c r="A83" s="117">
        <f ca="1">IF(ISERROR(VLOOKUP(($B83&amp;"Balance"),Stock!$A:$W,HLOOKUP($C83,Stock!$D$5:$U$696,692,FALSE)+1,FALSE)),0,VLOOKUP(($B83&amp;"Balance"),Stock!$A:$W,HLOOKUP($C83,Stock!$D$5:$U$696,692,FALSE)+1,FALSE))</f>
        <v>0</v>
      </c>
      <c r="B83" s="118" t="s">
        <v>102</v>
      </c>
      <c r="C83" s="119">
        <f t="shared" ca="1" si="4"/>
        <v>42826</v>
      </c>
      <c r="D83" s="120"/>
      <c r="E83" s="117">
        <f>IF(ISERROR(VLOOKUP($B83,Master!$B:$D,3,FALSE)),"",VLOOKUP($B83,Master!$B:$D,3,FALSE))</f>
        <v>0</v>
      </c>
      <c r="F83" s="117">
        <f t="shared" si="3"/>
        <v>0</v>
      </c>
      <c r="O83" s="29" t="str">
        <f>Master!$B83</f>
        <v>set cowo M</v>
      </c>
    </row>
    <row r="84" spans="1:15" ht="14.25">
      <c r="A84" s="117">
        <f ca="1">IF(ISERROR(VLOOKUP(($B84&amp;"Balance"),Stock!$A:$W,HLOOKUP($C84,Stock!$D$5:$U$696,692,FALSE)+1,FALSE)),0,VLOOKUP(($B84&amp;"Balance"),Stock!$A:$W,HLOOKUP($C84,Stock!$D$5:$U$696,692,FALSE)+1,FALSE))</f>
        <v>0</v>
      </c>
      <c r="B84" s="118" t="s">
        <v>98</v>
      </c>
      <c r="C84" s="119">
        <f t="shared" ca="1" si="4"/>
        <v>42826</v>
      </c>
      <c r="D84" s="120"/>
      <c r="E84" s="117">
        <f>IF(ISERROR(VLOOKUP($B84,Master!$B:$D,3,FALSE)),"",VLOOKUP($B84,Master!$B:$D,3,FALSE))</f>
        <v>0</v>
      </c>
      <c r="F84" s="117">
        <f t="shared" si="3"/>
        <v>0</v>
      </c>
      <c r="O84" s="29" t="str">
        <f>Master!$B84</f>
        <v>set cowo L</v>
      </c>
    </row>
    <row r="85" spans="1:15" ht="14.25">
      <c r="A85" s="117">
        <f ca="1">IF(ISERROR(VLOOKUP(($B85&amp;"Balance"),Stock!$A:$W,HLOOKUP($C85,Stock!$D$5:$U$696,692,FALSE)+1,FALSE)),0,VLOOKUP(($B85&amp;"Balance"),Stock!$A:$W,HLOOKUP($C85,Stock!$D$5:$U$696,692,FALSE)+1,FALSE))</f>
        <v>0</v>
      </c>
      <c r="B85" s="118" t="s">
        <v>97</v>
      </c>
      <c r="C85" s="119">
        <f t="shared" ca="1" si="4"/>
        <v>42826</v>
      </c>
      <c r="D85" s="120"/>
      <c r="E85" s="117">
        <f>IF(ISERROR(VLOOKUP($B85,Master!$B:$D,3,FALSE)),"",VLOOKUP($B85,Master!$B:$D,3,FALSE))</f>
        <v>0</v>
      </c>
      <c r="F85" s="117">
        <f t="shared" si="3"/>
        <v>0</v>
      </c>
      <c r="O85" s="29" t="str">
        <f>Master!$B85</f>
        <v>set cowo XL</v>
      </c>
    </row>
    <row r="86" spans="1:15" ht="14.25">
      <c r="A86" s="117">
        <f ca="1">IF(ISERROR(VLOOKUP(($B86&amp;"Balance"),Stock!$A:$W,HLOOKUP($C86,Stock!$D$5:$U$696,692,FALSE)+1,FALSE)),0,VLOOKUP(($B86&amp;"Balance"),Stock!$A:$W,HLOOKUP($C86,Stock!$D$5:$U$696,692,FALSE)+1,FALSE))</f>
        <v>0</v>
      </c>
      <c r="B86" s="118" t="s">
        <v>96</v>
      </c>
      <c r="C86" s="119">
        <f t="shared" ca="1" si="4"/>
        <v>42826</v>
      </c>
      <c r="D86" s="120"/>
      <c r="E86" s="117">
        <f>IF(ISERROR(VLOOKUP($B86,Master!$B:$D,3,FALSE)),"",VLOOKUP($B86,Master!$B:$D,3,FALSE))</f>
        <v>0</v>
      </c>
      <c r="F86" s="117">
        <f t="shared" si="3"/>
        <v>0</v>
      </c>
      <c r="O86" s="29" t="str">
        <f>Master!$B86</f>
        <v>set cewe s</v>
      </c>
    </row>
    <row r="87" spans="1:15" ht="14.25">
      <c r="A87" s="117">
        <f ca="1">IF(ISERROR(VLOOKUP(($B87&amp;"Balance"),Stock!$A:$W,HLOOKUP($C87,Stock!$D$5:$U$696,692,FALSE)+1,FALSE)),0,VLOOKUP(($B87&amp;"Balance"),Stock!$A:$W,HLOOKUP($C87,Stock!$D$5:$U$696,692,FALSE)+1,FALSE))</f>
        <v>0</v>
      </c>
      <c r="B87" s="118" t="s">
        <v>140</v>
      </c>
      <c r="C87" s="119">
        <f t="shared" ca="1" si="4"/>
        <v>42826</v>
      </c>
      <c r="D87" s="120"/>
      <c r="E87" s="117">
        <f>IF(ISERROR(VLOOKUP($B87,Master!$B:$D,3,FALSE)),"",VLOOKUP($B87,Master!$B:$D,3,FALSE))</f>
        <v>0</v>
      </c>
      <c r="F87" s="117">
        <f t="shared" si="3"/>
        <v>0</v>
      </c>
      <c r="O87" s="29" t="str">
        <f>Master!$B87</f>
        <v>set cewe m</v>
      </c>
    </row>
    <row r="88" spans="1:15" ht="14.25">
      <c r="A88" s="117">
        <f ca="1">IF(ISERROR(VLOOKUP(($B88&amp;"Balance"),Stock!$A:$W,HLOOKUP($C88,Stock!$D$5:$U$696,692,FALSE)+1,FALSE)),0,VLOOKUP(($B88&amp;"Balance"),Stock!$A:$W,HLOOKUP($C88,Stock!$D$5:$U$696,692,FALSE)+1,FALSE))</f>
        <v>0</v>
      </c>
      <c r="B88" s="118" t="s">
        <v>229</v>
      </c>
      <c r="C88" s="119">
        <f t="shared" ca="1" si="4"/>
        <v>42826</v>
      </c>
      <c r="D88" s="120"/>
      <c r="E88" s="117">
        <f>IF(ISERROR(VLOOKUP($B88,Master!$B:$D,3,FALSE)),"",VLOOKUP($B88,Master!$B:$D,3,FALSE))</f>
        <v>0</v>
      </c>
      <c r="F88" s="117">
        <f t="shared" si="3"/>
        <v>0</v>
      </c>
      <c r="O88" s="29" t="str">
        <f>Master!$B88</f>
        <v>set cewe L</v>
      </c>
    </row>
    <row r="89" spans="1:15" ht="14.25">
      <c r="A89" s="117">
        <f ca="1">IF(ISERROR(VLOOKUP(($B89&amp;"Balance"),Stock!$A:$W,HLOOKUP($C89,Stock!$D$5:$U$696,692,FALSE)+1,FALSE)),0,VLOOKUP(($B89&amp;"Balance"),Stock!$A:$W,HLOOKUP($C89,Stock!$D$5:$U$696,692,FALSE)+1,FALSE))</f>
        <v>0</v>
      </c>
      <c r="B89" s="118" t="s">
        <v>195</v>
      </c>
      <c r="C89" s="119">
        <f t="shared" ca="1" si="4"/>
        <v>42826</v>
      </c>
      <c r="D89" s="120"/>
      <c r="E89" s="117">
        <f>IF(ISERROR(VLOOKUP($B89,Master!$B:$D,3,FALSE)),"",VLOOKUP($B89,Master!$B:$D,3,FALSE))</f>
        <v>0</v>
      </c>
      <c r="F89" s="117">
        <f t="shared" si="3"/>
        <v>0</v>
      </c>
      <c r="O89" s="29" t="str">
        <f>Master!$B89</f>
        <v>set cewe xl</v>
      </c>
    </row>
    <row r="90" spans="1:15" ht="14.25">
      <c r="A90" s="117">
        <f ca="1">IF(ISERROR(VLOOKUP(($B90&amp;"Balance"),Stock!$A:$W,HLOOKUP($C90,Stock!$D$5:$U$696,692,FALSE)+1,FALSE)),0,VLOOKUP(($B90&amp;"Balance"),Stock!$A:$W,HLOOKUP($C90,Stock!$D$5:$U$696,692,FALSE)+1,FALSE))</f>
        <v>0</v>
      </c>
      <c r="B90" s="118"/>
      <c r="C90" s="119" t="str">
        <f t="shared" ca="1" si="4"/>
        <v/>
      </c>
      <c r="D90" s="120"/>
      <c r="E90" s="117">
        <f>IF(ISERROR(VLOOKUP($B90,Master!$B:$D,3,FALSE)),"",VLOOKUP($B90,Master!$B:$D,3,FALSE))</f>
        <v>0</v>
      </c>
      <c r="F90" s="117">
        <f t="shared" si="3"/>
        <v>0</v>
      </c>
      <c r="O90" s="29" t="str">
        <f>Master!$B90</f>
        <v>set bola</v>
      </c>
    </row>
    <row r="91" spans="1:15" ht="14.25">
      <c r="A91" s="117">
        <f ca="1">IF(ISERROR(VLOOKUP(($B91&amp;"Balance"),Stock!$A:$W,HLOOKUP($C91,Stock!$D$5:$U$696,692,FALSE)+1,FALSE)),0,VLOOKUP(($B91&amp;"Balance"),Stock!$A:$W,HLOOKUP($C91,Stock!$D$5:$U$696,692,FALSE)+1,FALSE))</f>
        <v>0</v>
      </c>
      <c r="B91" s="118" t="s">
        <v>232</v>
      </c>
      <c r="C91" s="119">
        <f t="shared" ca="1" si="4"/>
        <v>42826</v>
      </c>
      <c r="D91" s="120"/>
      <c r="E91" s="117">
        <f>IF(ISERROR(VLOOKUP($B91,Master!$B:$D,3,FALSE)),"",VLOOKUP($B91,Master!$B:$D,3,FALSE))</f>
        <v>0</v>
      </c>
      <c r="F91" s="117">
        <f t="shared" si="3"/>
        <v>0</v>
      </c>
      <c r="O91" s="29" t="str">
        <f>Master!$B91</f>
        <v>legging anak kirey</v>
      </c>
    </row>
    <row r="92" spans="1:15" ht="14.25">
      <c r="A92" s="117">
        <f ca="1">IF(ISERROR(VLOOKUP(($B92&amp;"Balance"),Stock!$A:$W,HLOOKUP($C92,Stock!$D$5:$U$696,692,FALSE)+1,FALSE)),0,VLOOKUP(($B92&amp;"Balance"),Stock!$A:$W,HLOOKUP($C92,Stock!$D$5:$U$696,692,FALSE)+1,FALSE))</f>
        <v>0</v>
      </c>
      <c r="B92" s="118"/>
      <c r="C92" s="119" t="str">
        <f t="shared" ca="1" si="4"/>
        <v/>
      </c>
      <c r="D92" s="120"/>
      <c r="E92" s="117">
        <f>IF(ISERROR(VLOOKUP($B92,Master!$B:$D,3,FALSE)),"",VLOOKUP($B92,Master!$B:$D,3,FALSE))</f>
        <v>0</v>
      </c>
      <c r="F92" s="117">
        <f t="shared" si="3"/>
        <v>0</v>
      </c>
      <c r="O92" s="29" t="str">
        <f>Master!$B92</f>
        <v>legging jeans ABG</v>
      </c>
    </row>
    <row r="93" spans="1:15" ht="14.25">
      <c r="A93" s="117">
        <f ca="1">IF(ISERROR(VLOOKUP(($B93&amp;"Balance"),Stock!$A:$W,HLOOKUP($C93,Stock!$D$5:$U$696,692,FALSE)+1,FALSE)),0,VLOOKUP(($B93&amp;"Balance"),Stock!$A:$W,HLOOKUP($C93,Stock!$D$5:$U$696,692,FALSE)+1,FALSE))</f>
        <v>0</v>
      </c>
      <c r="B93" s="118" t="s">
        <v>245</v>
      </c>
      <c r="C93" s="119">
        <f t="shared" ca="1" si="4"/>
        <v>42826</v>
      </c>
      <c r="D93" s="120"/>
      <c r="E93" s="117">
        <f>IF(ISERROR(VLOOKUP($B93,Master!$B:$D,3,FALSE)),"",VLOOKUP($B93,Master!$B:$D,3,FALSE))</f>
        <v>0</v>
      </c>
      <c r="F93" s="117">
        <f t="shared" si="3"/>
        <v>0</v>
      </c>
      <c r="O93" s="29" t="str">
        <f>Master!$B93</f>
        <v>Daster anak tanggung</v>
      </c>
    </row>
    <row r="94" spans="1:15" ht="14.25">
      <c r="A94" s="117">
        <f ca="1">IF(ISERROR(VLOOKUP(($B94&amp;"Balance"),Stock!$A:$W,HLOOKUP($C94,Stock!$D$5:$U$696,692,FALSE)+1,FALSE)),0,VLOOKUP(($B94&amp;"Balance"),Stock!$A:$W,HLOOKUP($C94,Stock!$D$5:$U$696,692,FALSE)+1,FALSE))</f>
        <v>0</v>
      </c>
      <c r="B94" s="118" t="s">
        <v>280</v>
      </c>
      <c r="C94" s="119">
        <f t="shared" ca="1" si="4"/>
        <v>42826</v>
      </c>
      <c r="D94" s="120"/>
      <c r="E94" s="117">
        <f>IF(ISERROR(VLOOKUP($B94,Master!$B:$D,3,FALSE)),"",VLOOKUP($B94,Master!$B:$D,3,FALSE))</f>
        <v>0</v>
      </c>
      <c r="F94" s="117">
        <f t="shared" si="3"/>
        <v>0</v>
      </c>
      <c r="O94" s="29" t="str">
        <f>Master!$B94</f>
        <v>Daster anak jumbo</v>
      </c>
    </row>
    <row r="95" spans="1:15" ht="14.25">
      <c r="A95" s="117">
        <f ca="1">IF(ISERROR(VLOOKUP(($B95&amp;"Balance"),Stock!$A:$W,HLOOKUP($C95,Stock!$D$5:$U$696,692,FALSE)+1,FALSE)),0,VLOOKUP(($B95&amp;"Balance"),Stock!$A:$W,HLOOKUP($C95,Stock!$D$5:$U$696,692,FALSE)+1,FALSE))</f>
        <v>0</v>
      </c>
      <c r="B95" s="118" t="s">
        <v>226</v>
      </c>
      <c r="C95" s="119">
        <f t="shared" ca="1" si="4"/>
        <v>42826</v>
      </c>
      <c r="D95" s="120"/>
      <c r="E95" s="117">
        <f>IF(ISERROR(VLOOKUP($B95,Master!$B:$D,3,FALSE)),"",VLOOKUP($B95,Master!$B:$D,3,FALSE))</f>
        <v>0</v>
      </c>
      <c r="F95" s="117">
        <f t="shared" si="3"/>
        <v>0</v>
      </c>
      <c r="O95" s="29" t="str">
        <f>Master!$B95</f>
        <v>Daster CP</v>
      </c>
    </row>
    <row r="96" spans="1:15" ht="14.25">
      <c r="A96" s="117">
        <f ca="1">IF(ISERROR(VLOOKUP(($B96&amp;"Balance"),Stock!$A:$W,HLOOKUP($C96,Stock!$D$5:$U$696,692,FALSE)+1,FALSE)),0,VLOOKUP(($B96&amp;"Balance"),Stock!$A:$W,HLOOKUP($C96,Stock!$D$5:$U$696,692,FALSE)+1,FALSE))</f>
        <v>0</v>
      </c>
      <c r="B96" s="118" t="s">
        <v>265</v>
      </c>
      <c r="C96" s="119">
        <f t="shared" ca="1" si="4"/>
        <v>42826</v>
      </c>
      <c r="D96" s="117"/>
      <c r="E96" s="117">
        <f>IF(ISERROR(VLOOKUP($B96,Master!$B:$D,3,FALSE)),"",VLOOKUP($B96,Master!$B:$D,3,FALSE))</f>
        <v>0</v>
      </c>
      <c r="F96" s="117">
        <f t="shared" si="3"/>
        <v>0</v>
      </c>
      <c r="O96" s="29" t="str">
        <f>Master!$B96</f>
        <v xml:space="preserve">Daster DL </v>
      </c>
    </row>
    <row r="97" spans="1:15" ht="14.25">
      <c r="A97" s="117">
        <f ca="1">IF(ISERROR(VLOOKUP(($B97&amp;"Balance"),Stock!$A:$W,HLOOKUP($C97,Stock!$D$5:$U$696,692,FALSE)+1,FALSE)),0,VLOOKUP(($B97&amp;"Balance"),Stock!$A:$W,HLOOKUP($C97,Stock!$D$5:$U$696,692,FALSE)+1,FALSE))</f>
        <v>0</v>
      </c>
      <c r="B97" s="118"/>
      <c r="C97" s="119" t="str">
        <f t="shared" ca="1" si="4"/>
        <v/>
      </c>
      <c r="D97" s="117"/>
      <c r="E97" s="117">
        <f>IF(ISERROR(VLOOKUP($B97,Master!$B:$D,3,FALSE)),"",VLOOKUP($B97,Master!$B:$D,3,FALSE))</f>
        <v>0</v>
      </c>
      <c r="F97" s="117">
        <f t="shared" si="3"/>
        <v>0</v>
      </c>
      <c r="O97" s="29" t="str">
        <f>Master!$B97</f>
        <v>Daster GGB</v>
      </c>
    </row>
    <row r="98" spans="1:15" ht="14.25">
      <c r="A98" s="117">
        <f ca="1">IF(ISERROR(VLOOKUP(($B98&amp;"Balance"),Stock!$A:$W,HLOOKUP($C98,Stock!$D$5:$U$696,692,FALSE)+1,FALSE)),0,VLOOKUP(($B98&amp;"Balance"),Stock!$A:$W,HLOOKUP($C98,Stock!$D$5:$U$696,692,FALSE)+1,FALSE))</f>
        <v>0</v>
      </c>
      <c r="B98" s="118"/>
      <c r="C98" s="119" t="str">
        <f t="shared" ca="1" si="4"/>
        <v/>
      </c>
      <c r="D98" s="120"/>
      <c r="E98" s="117">
        <f>IF(ISERROR(VLOOKUP($B98,Master!$B:$D,3,FALSE)),"",VLOOKUP($B98,Master!$B:$D,3,FALSE))</f>
        <v>0</v>
      </c>
      <c r="F98" s="117">
        <f t="shared" si="3"/>
        <v>0</v>
      </c>
      <c r="O98" s="29" t="str">
        <f>Master!$B98</f>
        <v>Daster Ibu</v>
      </c>
    </row>
    <row r="99" spans="1:15" ht="14.25">
      <c r="A99" s="117">
        <f ca="1">IF(ISERROR(VLOOKUP(($B99&amp;"Balance"),Stock!$A:$W,HLOOKUP($C99,Stock!$D$5:$U$696,692,FALSE)+1,FALSE)),0,VLOOKUP(($B99&amp;"Balance"),Stock!$A:$W,HLOOKUP($C99,Stock!$D$5:$U$696,692,FALSE)+1,FALSE))</f>
        <v>0</v>
      </c>
      <c r="B99" s="118" t="s">
        <v>95</v>
      </c>
      <c r="C99" s="119">
        <f t="shared" ca="1" si="4"/>
        <v>42826</v>
      </c>
      <c r="D99" s="120"/>
      <c r="E99" s="117">
        <f>IF(ISERROR(VLOOKUP($B99,Master!$B:$D,3,FALSE)),"",VLOOKUP($B99,Master!$B:$D,3,FALSE))</f>
        <v>0</v>
      </c>
      <c r="F99" s="117">
        <f t="shared" si="3"/>
        <v>0</v>
      </c>
      <c r="O99" s="29" t="str">
        <f>Master!$B99</f>
        <v>Daster mawar</v>
      </c>
    </row>
    <row r="100" spans="1:15" ht="14.25">
      <c r="A100" s="117">
        <f ca="1">IF(ISERROR(VLOOKUP(($B100&amp;"Balance"),Stock!$A:$W,HLOOKUP($C100,Stock!$D$5:$U$696,692,FALSE)+1,FALSE)),0,VLOOKUP(($B100&amp;"Balance"),Stock!$A:$W,HLOOKUP($C100,Stock!$D$5:$U$696,692,FALSE)+1,FALSE))</f>
        <v>0</v>
      </c>
      <c r="B100" s="118" t="s">
        <v>278</v>
      </c>
      <c r="C100" s="119">
        <f t="shared" ca="1" si="4"/>
        <v>42826</v>
      </c>
      <c r="D100" s="120"/>
      <c r="E100" s="117">
        <f>IF(ISERROR(VLOOKUP($B100,Master!$B:$D,3,FALSE)),"",VLOOKUP($B100,Master!$B:$D,3,FALSE))</f>
        <v>0</v>
      </c>
      <c r="F100" s="117">
        <f t="shared" si="3"/>
        <v>0</v>
      </c>
      <c r="O100" s="29" t="str">
        <f>Master!$B100</f>
        <v>Daster balon jumbo pjg</v>
      </c>
    </row>
    <row r="101" spans="1:15" ht="14.25">
      <c r="A101" s="117">
        <f ca="1">IF(ISERROR(VLOOKUP(($B101&amp;"Balance"),Stock!$A:$W,HLOOKUP($C101,Stock!$D$5:$U$696,692,FALSE)+1,FALSE)),0,VLOOKUP(($B101&amp;"Balance"),Stock!$A:$W,HLOOKUP($C101,Stock!$D$5:$U$696,692,FALSE)+1,FALSE))</f>
        <v>0</v>
      </c>
      <c r="B101" s="118" t="s">
        <v>236</v>
      </c>
      <c r="C101" s="119">
        <f t="shared" ca="1" si="4"/>
        <v>42826</v>
      </c>
      <c r="D101" s="120"/>
      <c r="E101" s="117">
        <f>IF(ISERROR(VLOOKUP($B101,Master!$B:$D,3,FALSE)),"",VLOOKUP($B101,Master!$B:$D,3,FALSE))</f>
        <v>0</v>
      </c>
      <c r="F101" s="117">
        <f t="shared" si="3"/>
        <v>0</v>
      </c>
      <c r="O101" s="29" t="str">
        <f>Master!$B101</f>
        <v>Daster pola</v>
      </c>
    </row>
    <row r="102" spans="1:15" ht="14.25">
      <c r="A102" s="117">
        <f ca="1">IF(ISERROR(VLOOKUP(($B102&amp;"Balance"),Stock!$A:$W,HLOOKUP($C102,Stock!$D$5:$U$696,692,FALSE)+1,FALSE)),0,VLOOKUP(($B102&amp;"Balance"),Stock!$A:$W,HLOOKUP($C102,Stock!$D$5:$U$696,692,FALSE)+1,FALSE))</f>
        <v>0</v>
      </c>
      <c r="B102" s="118" t="s">
        <v>235</v>
      </c>
      <c r="C102" s="119">
        <f t="shared" ca="1" si="4"/>
        <v>42826</v>
      </c>
      <c r="D102" s="120"/>
      <c r="E102" s="117">
        <f>IF(ISERROR(VLOOKUP($B102,Master!$B:$D,3,FALSE)),"",VLOOKUP($B102,Master!$B:$D,3,FALSE))</f>
        <v>0</v>
      </c>
      <c r="F102" s="117">
        <f t="shared" ref="F102:F135" si="5">IF(ISERROR($D102*$E102),"",($D102*$E102))</f>
        <v>0</v>
      </c>
      <c r="O102" s="29" t="str">
        <f>Master!$B102</f>
        <v>Daster payung</v>
      </c>
    </row>
    <row r="103" spans="1:15" ht="14.25">
      <c r="A103" s="117">
        <f ca="1">IF(ISERROR(VLOOKUP(($B103&amp;"Balance"),Stock!$A:$W,HLOOKUP($C103,Stock!$D$5:$U$696,692,FALSE)+1,FALSE)),0,VLOOKUP(($B103&amp;"Balance"),Stock!$A:$W,HLOOKUP($C103,Stock!$D$5:$U$696,692,FALSE)+1,FALSE))</f>
        <v>0</v>
      </c>
      <c r="B103" s="118" t="s">
        <v>228</v>
      </c>
      <c r="C103" s="119">
        <f t="shared" ca="1" si="4"/>
        <v>42826</v>
      </c>
      <c r="D103" s="120"/>
      <c r="E103" s="117">
        <f>IF(ISERROR(VLOOKUP($B103,Master!$B:$D,3,FALSE)),"",VLOOKUP($B103,Master!$B:$D,3,FALSE))</f>
        <v>0</v>
      </c>
      <c r="F103" s="117">
        <f t="shared" si="5"/>
        <v>0</v>
      </c>
      <c r="O103" s="29" t="str">
        <f>Master!$B103</f>
        <v>Daster Jumbo Super</v>
      </c>
    </row>
    <row r="104" spans="1:15" ht="14.25">
      <c r="A104" s="117">
        <f ca="1">IF(ISERROR(VLOOKUP(($B104&amp;"Balance"),Stock!$A:$W,HLOOKUP($C104,Stock!$D$5:$U$696,692,FALSE)+1,FALSE)),0,VLOOKUP(($B104&amp;"Balance"),Stock!$A:$W,HLOOKUP($C104,Stock!$D$5:$U$696,692,FALSE)+1,FALSE))</f>
        <v>0</v>
      </c>
      <c r="B104" s="118" t="s">
        <v>202</v>
      </c>
      <c r="C104" s="119">
        <f t="shared" ca="1" si="4"/>
        <v>42826</v>
      </c>
      <c r="D104" s="120"/>
      <c r="E104" s="117">
        <f>IF(ISERROR(VLOOKUP($B104,Master!$B:$D,3,FALSE)),"",VLOOKUP($B104,Master!$B:$D,3,FALSE))</f>
        <v>0</v>
      </c>
      <c r="F104" s="117">
        <f t="shared" si="5"/>
        <v>0</v>
      </c>
      <c r="O104" s="29" t="str">
        <f>Master!$B104</f>
        <v>Mukena Bali Dewasa</v>
      </c>
    </row>
    <row r="105" spans="1:15" ht="14.25">
      <c r="A105" s="117">
        <f ca="1">IF(ISERROR(VLOOKUP(($B105&amp;"Balance"),Stock!$A:$W,HLOOKUP($C105,Stock!$D$5:$U$696,692,FALSE)+1,FALSE)),0,VLOOKUP(($B105&amp;"Balance"),Stock!$A:$W,HLOOKUP($C105,Stock!$D$5:$U$696,692,FALSE)+1,FALSE))</f>
        <v>0</v>
      </c>
      <c r="B105" s="118" t="s">
        <v>216</v>
      </c>
      <c r="C105" s="119">
        <f t="shared" ca="1" si="4"/>
        <v>42826</v>
      </c>
      <c r="D105" s="120"/>
      <c r="E105" s="117">
        <f>IF(ISERROR(VLOOKUP($B105,Master!$B:$D,3,FALSE)),"",VLOOKUP($B105,Master!$B:$D,3,FALSE))</f>
        <v>0</v>
      </c>
      <c r="F105" s="117">
        <f t="shared" si="5"/>
        <v>0</v>
      </c>
      <c r="O105" s="29" t="str">
        <f>Master!$B105</f>
        <v>Mukena LUKIS</v>
      </c>
    </row>
    <row r="106" spans="1:15" ht="14.25">
      <c r="A106" s="117">
        <f ca="1">IF(ISERROR(VLOOKUP(($B106&amp;"Balance"),Stock!$A:$W,HLOOKUP($C106,Stock!$D$5:$U$696,692,FALSE)+1,FALSE)),0,VLOOKUP(($B106&amp;"Balance"),Stock!$A:$W,HLOOKUP($C106,Stock!$D$5:$U$696,692,FALSE)+1,FALSE))</f>
        <v>0</v>
      </c>
      <c r="B106" s="118" t="s">
        <v>170</v>
      </c>
      <c r="C106" s="119">
        <f t="shared" ca="1" si="4"/>
        <v>42826</v>
      </c>
      <c r="D106" s="120"/>
      <c r="E106" s="117">
        <f>IF(ISERROR(VLOOKUP($B106,Master!$B:$D,3,FALSE)),"",VLOOKUP($B106,Master!$B:$D,3,FALSE))</f>
        <v>0</v>
      </c>
      <c r="F106" s="117">
        <f t="shared" si="5"/>
        <v>0</v>
      </c>
      <c r="O106" s="29" t="str">
        <f>Master!$B106</f>
        <v>Kaos Cacha</v>
      </c>
    </row>
    <row r="107" spans="1:15" ht="14.25">
      <c r="A107" s="117">
        <f ca="1">IF(ISERROR(VLOOKUP(($B107&amp;"Balance"),Stock!$A:$W,HLOOKUP($C107,Stock!$D$5:$U$696,692,FALSE)+1,FALSE)),0,VLOOKUP(($B107&amp;"Balance"),Stock!$A:$W,HLOOKUP($C107,Stock!$D$5:$U$696,692,FALSE)+1,FALSE))</f>
        <v>0</v>
      </c>
      <c r="B107" s="118" t="s">
        <v>246</v>
      </c>
      <c r="C107" s="119">
        <f t="shared" ca="1" si="4"/>
        <v>42826</v>
      </c>
      <c r="D107" s="120"/>
      <c r="E107" s="117">
        <f>IF(ISERROR(VLOOKUP($B107,Master!$B:$D,3,FALSE)),"",VLOOKUP($B107,Master!$B:$D,3,FALSE))</f>
        <v>0</v>
      </c>
      <c r="F107" s="117">
        <f t="shared" si="5"/>
        <v>0</v>
      </c>
      <c r="O107" s="29" t="str">
        <f>Master!$B107</f>
        <v>kaos java</v>
      </c>
    </row>
    <row r="108" spans="1:15" ht="14.25">
      <c r="A108" s="117">
        <f ca="1">IF(ISERROR(VLOOKUP(($B108&amp;"Balance"),Stock!$A:$W,HLOOKUP($C108,Stock!$D$5:$U$696,692,FALSE)+1,FALSE)),0,VLOOKUP(($B108&amp;"Balance"),Stock!$A:$W,HLOOKUP($C108,Stock!$D$5:$U$696,692,FALSE)+1,FALSE))</f>
        <v>0</v>
      </c>
      <c r="B108" s="118" t="s">
        <v>233</v>
      </c>
      <c r="C108" s="119">
        <f t="shared" ca="1" si="4"/>
        <v>42826</v>
      </c>
      <c r="D108" s="120"/>
      <c r="E108" s="117">
        <f>IF(ISERROR(VLOOKUP($B108,Master!$B:$D,3,FALSE)),"",VLOOKUP($B108,Master!$B:$D,3,FALSE))</f>
        <v>0</v>
      </c>
      <c r="F108" s="117">
        <f t="shared" si="5"/>
        <v>0</v>
      </c>
      <c r="O108" s="29" t="str">
        <f>Master!$B108</f>
        <v>Celana Fatin</v>
      </c>
    </row>
    <row r="109" spans="1:15" ht="14.25">
      <c r="A109" s="117">
        <f ca="1">IF(ISERROR(VLOOKUP(($B109&amp;"Balance"),Stock!$A:$W,HLOOKUP($C109,Stock!$D$5:$U$696,692,FALSE)+1,FALSE)),0,VLOOKUP(($B109&amp;"Balance"),Stock!$A:$W,HLOOKUP($C109,Stock!$D$5:$U$696,692,FALSE)+1,FALSE))</f>
        <v>0</v>
      </c>
      <c r="B109" s="118"/>
      <c r="C109" s="119" t="str">
        <f t="shared" ca="1" si="4"/>
        <v/>
      </c>
      <c r="D109" s="120"/>
      <c r="E109" s="117">
        <f>IF(ISERROR(VLOOKUP($B109,Master!$B:$D,3,FALSE)),"",VLOOKUP($B109,Master!$B:$D,3,FALSE))</f>
        <v>0</v>
      </c>
      <c r="F109" s="117">
        <f t="shared" si="5"/>
        <v>0</v>
      </c>
      <c r="O109" s="29" t="str">
        <f>Master!$B109</f>
        <v>C.stret kotak</v>
      </c>
    </row>
    <row r="110" spans="1:15" ht="14.25">
      <c r="A110" s="117">
        <f ca="1">IF(ISERROR(VLOOKUP(($B110&amp;"Balance"),Stock!$A:$W,HLOOKUP($C110,Stock!$D$5:$U$696,692,FALSE)+1,FALSE)),0,VLOOKUP(($B110&amp;"Balance"),Stock!$A:$W,HLOOKUP($C110,Stock!$D$5:$U$696,692,FALSE)+1,FALSE))</f>
        <v>0</v>
      </c>
      <c r="B110" s="121"/>
      <c r="C110" s="119" t="str">
        <f t="shared" ca="1" si="4"/>
        <v/>
      </c>
      <c r="D110" s="120"/>
      <c r="E110" s="117">
        <f>IF(ISERROR(VLOOKUP($B110,Master!$B:$D,3,FALSE)),"",VLOOKUP($B110,Master!$B:$D,3,FALSE))</f>
        <v>0</v>
      </c>
      <c r="F110" s="117">
        <f t="shared" si="5"/>
        <v>0</v>
      </c>
      <c r="O110" s="29" t="str">
        <f>Master!$B110</f>
        <v>kaos distro Dujati</v>
      </c>
    </row>
    <row r="111" spans="1:15" ht="14.25">
      <c r="A111" s="117">
        <f ca="1">IF(ISERROR(VLOOKUP(($B111&amp;"Balance"),Stock!$A:$W,HLOOKUP($C111,Stock!$D$5:$U$696,692,FALSE)+1,FALSE)),0,VLOOKUP(($B111&amp;"Balance"),Stock!$A:$W,HLOOKUP($C111,Stock!$D$5:$U$696,692,FALSE)+1,FALSE))</f>
        <v>0</v>
      </c>
      <c r="B111" s="121"/>
      <c r="C111" s="119" t="str">
        <f t="shared" ca="1" si="4"/>
        <v/>
      </c>
      <c r="D111" s="120"/>
      <c r="E111" s="117">
        <f>IF(ISERROR(VLOOKUP($B111,Master!$B:$D,3,FALSE)),"",VLOOKUP($B111,Master!$B:$D,3,FALSE))</f>
        <v>0</v>
      </c>
      <c r="F111" s="117">
        <f t="shared" si="5"/>
        <v>0</v>
      </c>
      <c r="O111" s="29" t="str">
        <f>Master!$B111</f>
        <v>daster kalong lelang</v>
      </c>
    </row>
    <row r="112" spans="1:15" ht="14.25">
      <c r="A112" s="117">
        <f ca="1">IF(ISERROR(VLOOKUP(($B112&amp;"Balance"),Stock!$A:$W,HLOOKUP($C112,Stock!$D$5:$U$696,692,FALSE)+1,FALSE)),0,VLOOKUP(($B112&amp;"Balance"),Stock!$A:$W,HLOOKUP($C112,Stock!$D$5:$U$696,692,FALSE)+1,FALSE))</f>
        <v>0</v>
      </c>
      <c r="B112" s="121"/>
      <c r="C112" s="119" t="str">
        <f t="shared" ca="1" si="4"/>
        <v/>
      </c>
      <c r="D112" s="120"/>
      <c r="E112" s="117">
        <f>IF(ISERROR(VLOOKUP($B112,Master!$B:$D,3,FALSE)),"",VLOOKUP($B112,Master!$B:$D,3,FALSE))</f>
        <v>0</v>
      </c>
      <c r="F112" s="117">
        <f t="shared" si="5"/>
        <v>0</v>
      </c>
      <c r="O112" s="29" t="str">
        <f>Master!$B112</f>
        <v>celana syahrini</v>
      </c>
    </row>
    <row r="113" spans="1:15" ht="14.25">
      <c r="A113" s="117">
        <f ca="1">IF(ISERROR(VLOOKUP(($B113&amp;"Balance"),Stock!$A:$W,HLOOKUP($C113,Stock!$D$5:$U$696,692,FALSE)+1,FALSE)),0,VLOOKUP(($B113&amp;"Balance"),Stock!$A:$W,HLOOKUP($C113,Stock!$D$5:$U$696,692,FALSE)+1,FALSE))</f>
        <v>0</v>
      </c>
      <c r="B113" s="121" t="s">
        <v>281</v>
      </c>
      <c r="C113" s="119">
        <f t="shared" ca="1" si="4"/>
        <v>42826</v>
      </c>
      <c r="D113" s="120"/>
      <c r="E113" s="117">
        <f>IF(ISERROR(VLOOKUP($B113,Master!$B:$D,3,FALSE)),"",VLOOKUP($B113,Master!$B:$D,3,FALSE))</f>
        <v>0</v>
      </c>
      <c r="F113" s="117">
        <f t="shared" si="5"/>
        <v>0</v>
      </c>
      <c r="O113" s="29" t="str">
        <f>Master!$B113</f>
        <v>blouse syahrini</v>
      </c>
    </row>
    <row r="114" spans="1:15" ht="14.25">
      <c r="A114" s="117">
        <f ca="1">IF(ISERROR(VLOOKUP(($B114&amp;"Balance"),Stock!$A:$W,HLOOKUP($C114,Stock!$D$5:$U$696,692,FALSE)+1,FALSE)),0,VLOOKUP(($B114&amp;"Balance"),Stock!$A:$W,HLOOKUP($C114,Stock!$D$5:$U$696,692,FALSE)+1,FALSE))</f>
        <v>0</v>
      </c>
      <c r="B114" s="121" t="s">
        <v>253</v>
      </c>
      <c r="C114" s="119">
        <f t="shared" ca="1" si="4"/>
        <v>42826</v>
      </c>
      <c r="D114" s="120"/>
      <c r="E114" s="117">
        <f>IF(ISERROR(VLOOKUP($B114,Master!$B:$D,3,FALSE)),"",VLOOKUP($B114,Master!$B:$D,3,FALSE))</f>
        <v>0</v>
      </c>
      <c r="F114" s="117">
        <f t="shared" si="5"/>
        <v>0</v>
      </c>
      <c r="O114" s="29" t="str">
        <f>Master!$B114</f>
        <v>gamis taufik</v>
      </c>
    </row>
    <row r="115" spans="1:15" ht="14.25">
      <c r="A115" s="117">
        <f ca="1">IF(ISERROR(VLOOKUP(($B115&amp;"Balance"),Stock!$A:$W,HLOOKUP($C115,Stock!$D$5:$U$696,692,FALSE)+1,FALSE)),0,VLOOKUP(($B115&amp;"Balance"),Stock!$A:$W,HLOOKUP($C115,Stock!$D$5:$U$696,692,FALSE)+1,FALSE))</f>
        <v>0</v>
      </c>
      <c r="B115" s="121"/>
      <c r="C115" s="119" t="str">
        <f t="shared" ca="1" si="4"/>
        <v/>
      </c>
      <c r="D115" s="120"/>
      <c r="E115" s="117">
        <f>IF(ISERROR(VLOOKUP($B115,Master!$B:$D,3,FALSE)),"",VLOOKUP($B115,Master!$B:$D,3,FALSE))</f>
        <v>0</v>
      </c>
      <c r="F115" s="117">
        <f t="shared" si="5"/>
        <v>0</v>
      </c>
      <c r="O115" s="29" t="str">
        <f>Master!$B115</f>
        <v>gamis taufik  13-15</v>
      </c>
    </row>
    <row r="116" spans="1:15" ht="14.25">
      <c r="A116" s="117">
        <f ca="1">IF(ISERROR(VLOOKUP(($B116&amp;"Balance"),Stock!$A:$W,HLOOKUP($C116,Stock!$D$5:$U$696,692,FALSE)+1,FALSE)),0,VLOOKUP(($B116&amp;"Balance"),Stock!$A:$W,HLOOKUP($C116,Stock!$D$5:$U$696,692,FALSE)+1,FALSE))</f>
        <v>0</v>
      </c>
      <c r="B116" s="121" t="s">
        <v>260</v>
      </c>
      <c r="C116" s="119">
        <f t="shared" ca="1" si="4"/>
        <v>42826</v>
      </c>
      <c r="D116" s="120"/>
      <c r="E116" s="117">
        <f>IF(ISERROR(VLOOKUP($B116,Master!$B:$D,3,FALSE)),"",VLOOKUP($B116,Master!$B:$D,3,FALSE))</f>
        <v>0</v>
      </c>
      <c r="F116" s="117">
        <f t="shared" si="5"/>
        <v>0</v>
      </c>
      <c r="O116" s="29" t="str">
        <f>Master!$B116</f>
        <v>Gamis Kitty</v>
      </c>
    </row>
    <row r="117" spans="1:15" ht="14.25">
      <c r="A117" s="117">
        <f ca="1">IF(ISERROR(VLOOKUP(($B117&amp;"Balance"),Stock!$A:$W,HLOOKUP($C117,Stock!$D$5:$U$696,692,FALSE)+1,FALSE)),0,VLOOKUP(($B117&amp;"Balance"),Stock!$A:$W,HLOOKUP($C117,Stock!$D$5:$U$696,692,FALSE)+1,FALSE))</f>
        <v>0</v>
      </c>
      <c r="B117" s="121"/>
      <c r="C117" s="119" t="str">
        <f t="shared" ca="1" si="4"/>
        <v/>
      </c>
      <c r="D117" s="120"/>
      <c r="E117" s="117">
        <f>IF(ISERROR(VLOOKUP($B117,Master!$B:$D,3,FALSE)),"",VLOOKUP($B117,Master!$B:$D,3,FALSE))</f>
        <v>0</v>
      </c>
      <c r="F117" s="117">
        <f t="shared" si="5"/>
        <v>0</v>
      </c>
      <c r="O117" s="29" t="str">
        <f>Master!$B117</f>
        <v>Gamis R &amp; R</v>
      </c>
    </row>
    <row r="118" spans="1:15" ht="14.25">
      <c r="A118" s="117">
        <f ca="1">IF(ISERROR(VLOOKUP(($B118&amp;"Balance"),Stock!$A:$W,HLOOKUP($C118,Stock!$D$5:$U$696,692,FALSE)+1,FALSE)),0,VLOOKUP(($B118&amp;"Balance"),Stock!$A:$W,HLOOKUP($C118,Stock!$D$5:$U$696,692,FALSE)+1,FALSE))</f>
        <v>0</v>
      </c>
      <c r="B118" s="121" t="s">
        <v>210</v>
      </c>
      <c r="C118" s="119">
        <f t="shared" ca="1" si="4"/>
        <v>42826</v>
      </c>
      <c r="D118" s="120"/>
      <c r="E118" s="117" t="str">
        <f>IF(ISERROR(VLOOKUP($B118,Master!$B:$D,3,FALSE)),"",VLOOKUP($B118,Master!$B:$D,3,FALSE))</f>
        <v/>
      </c>
      <c r="F118" s="117" t="str">
        <f t="shared" si="5"/>
        <v/>
      </c>
      <c r="O118" s="29" t="str">
        <f>Master!$B118</f>
        <v>dress disney</v>
      </c>
    </row>
    <row r="119" spans="1:15" ht="14.25">
      <c r="A119" s="117">
        <f ca="1">IF(ISERROR(VLOOKUP(($B119&amp;"Balance"),Stock!$A:$W,HLOOKUP($C119,Stock!$D$5:$U$696,692,FALSE)+1,FALSE)),0,VLOOKUP(($B119&amp;"Balance"),Stock!$A:$W,HLOOKUP($C119,Stock!$D$5:$U$696,692,FALSE)+1,FALSE))</f>
        <v>0</v>
      </c>
      <c r="B119" s="121" t="s">
        <v>254</v>
      </c>
      <c r="C119" s="119">
        <f t="shared" ca="1" si="4"/>
        <v>42826</v>
      </c>
      <c r="D119" s="120"/>
      <c r="E119" s="117">
        <f>IF(ISERROR(VLOOKUP($B119,Master!$B:$D,3,FALSE)),"",VLOOKUP($B119,Master!$B:$D,3,FALSE))</f>
        <v>7500</v>
      </c>
      <c r="F119" s="117">
        <f t="shared" si="5"/>
        <v>0</v>
      </c>
      <c r="O119" s="29" t="str">
        <f>Master!$B119</f>
        <v>Koko Vizar</v>
      </c>
    </row>
    <row r="120" spans="1:15" ht="14.25">
      <c r="A120" s="117">
        <f ca="1">IF(ISERROR(VLOOKUP(($B120&amp;"Balance"),Stock!$A:$W,HLOOKUP($C120,Stock!$D$5:$U$696,692,FALSE)+1,FALSE)),0,VLOOKUP(($B120&amp;"Balance"),Stock!$A:$W,HLOOKUP($C120,Stock!$D$5:$U$696,692,FALSE)+1,FALSE))</f>
        <v>0</v>
      </c>
      <c r="B120" s="121" t="s">
        <v>255</v>
      </c>
      <c r="C120" s="119">
        <f t="shared" ca="1" si="4"/>
        <v>42826</v>
      </c>
      <c r="D120" s="120"/>
      <c r="E120" s="117">
        <f>IF(ISERROR(VLOOKUP($B120,Master!$B:$D,3,FALSE)),"",VLOOKUP($B120,Master!$B:$D,3,FALSE))</f>
        <v>0</v>
      </c>
      <c r="F120" s="117">
        <f t="shared" si="5"/>
        <v>0</v>
      </c>
      <c r="O120" s="29" t="str">
        <f>Master!$B120</f>
        <v>Jeans pjg abg</v>
      </c>
    </row>
    <row r="121" spans="1:15" ht="14.25">
      <c r="A121" s="117">
        <f ca="1">IF(ISERROR(VLOOKUP(($B121&amp;"Balance"),Stock!$A:$W,HLOOKUP($C121,Stock!$D$5:$U$696,692,FALSE)+1,FALSE)),0,VLOOKUP(($B121&amp;"Balance"),Stock!$A:$W,HLOOKUP($C121,Stock!$D$5:$U$696,692,FALSE)+1,FALSE))</f>
        <v>0</v>
      </c>
      <c r="B121" s="121"/>
      <c r="C121" s="119" t="str">
        <f t="shared" ca="1" si="4"/>
        <v/>
      </c>
      <c r="D121" s="120"/>
      <c r="E121" s="117">
        <f>IF(ISERROR(VLOOKUP($B121,Master!$B:$D,3,FALSE)),"",VLOOKUP($B121,Master!$B:$D,3,FALSE))</f>
        <v>0</v>
      </c>
      <c r="F121" s="117">
        <f t="shared" si="5"/>
        <v>0</v>
      </c>
      <c r="O121" s="29" t="str">
        <f>Master!$B121</f>
        <v>Atasan Ibu</v>
      </c>
    </row>
    <row r="122" spans="1:15" ht="14.25">
      <c r="A122" s="117">
        <f ca="1">IF(ISERROR(VLOOKUP(($B122&amp;"Balance"),Stock!$A:$W,HLOOKUP($C122,Stock!$D$5:$U$696,692,FALSE)+1,FALSE)),0,VLOOKUP(($B122&amp;"Balance"),Stock!$A:$W,HLOOKUP($C122,Stock!$D$5:$U$696,692,FALSE)+1,FALSE))</f>
        <v>0</v>
      </c>
      <c r="B122" s="122" t="s">
        <v>142</v>
      </c>
      <c r="C122" s="119">
        <f t="shared" ca="1" si="4"/>
        <v>42826</v>
      </c>
      <c r="D122" s="120"/>
      <c r="E122" s="117">
        <f>IF(ISERROR(VLOOKUP($B122,Master!$B:$D,3,FALSE)),"",VLOOKUP($B122,Master!$B:$D,3,FALSE))</f>
        <v>0</v>
      </c>
      <c r="F122" s="117">
        <f t="shared" si="5"/>
        <v>0</v>
      </c>
      <c r="O122" s="29" t="str">
        <f>Master!$B122</f>
        <v>Terusan Dress</v>
      </c>
    </row>
    <row r="123" spans="1:15" ht="14.25">
      <c r="A123" s="117">
        <f ca="1">IF(ISERROR(VLOOKUP(($B123&amp;"Balance"),Stock!$A:$W,HLOOKUP($C123,Stock!$D$5:$U$696,692,FALSE)+1,FALSE)),0,VLOOKUP(($B123&amp;"Balance"),Stock!$A:$W,HLOOKUP($C123,Stock!$D$5:$U$696,692,FALSE)+1,FALSE))</f>
        <v>0</v>
      </c>
      <c r="B123" s="121"/>
      <c r="C123" s="119" t="str">
        <f t="shared" ca="1" si="4"/>
        <v/>
      </c>
      <c r="D123" s="120"/>
      <c r="E123" s="117">
        <f>IF(ISERROR(VLOOKUP($B123,Master!$B:$D,3,FALSE)),"",VLOOKUP($B123,Master!$B:$D,3,FALSE))</f>
        <v>0</v>
      </c>
      <c r="F123" s="117">
        <f t="shared" si="5"/>
        <v>0</v>
      </c>
      <c r="O123" s="29" t="str">
        <f>Master!$B123</f>
        <v>kaos super</v>
      </c>
    </row>
    <row r="124" spans="1:15" ht="14.25">
      <c r="A124" s="117">
        <f ca="1">IF(ISERROR(VLOOKUP(($B124&amp;"Balance"),Stock!$A:$W,HLOOKUP($C124,Stock!$D$5:$U$696,692,FALSE)+1,FALSE)),0,VLOOKUP(($B124&amp;"Balance"),Stock!$A:$W,HLOOKUP($C124,Stock!$D$5:$U$696,692,FALSE)+1,FALSE))</f>
        <v>0</v>
      </c>
      <c r="B124" s="121"/>
      <c r="C124" s="119" t="str">
        <f t="shared" ca="1" si="4"/>
        <v/>
      </c>
      <c r="D124" s="120"/>
      <c r="E124" s="117">
        <f>IF(ISERROR(VLOOKUP($B124,Master!$B:$D,3,FALSE)),"",VLOOKUP($B124,Master!$B:$D,3,FALSE))</f>
        <v>0</v>
      </c>
      <c r="F124" s="117">
        <f t="shared" si="5"/>
        <v>0</v>
      </c>
      <c r="O124" s="29" t="str">
        <f>Master!$B124</f>
        <v>Kaos G6</v>
      </c>
    </row>
    <row r="125" spans="1:15" ht="14.25">
      <c r="A125" s="117">
        <f ca="1">IF(ISERROR(VLOOKUP(($B125&amp;"Balance"),Stock!$A:$W,HLOOKUP($C125,Stock!$D$5:$U$696,692,FALSE)+1,FALSE)),0,VLOOKUP(($B125&amp;"Balance"),Stock!$A:$W,HLOOKUP($C125,Stock!$D$5:$U$696,692,FALSE)+1,FALSE))</f>
        <v>0</v>
      </c>
      <c r="B125" s="122"/>
      <c r="C125" s="119" t="str">
        <f t="shared" ca="1" si="4"/>
        <v/>
      </c>
      <c r="D125" s="120"/>
      <c r="E125" s="117">
        <f>IF(ISERROR(VLOOKUP($B125,Master!$B:$D,3,FALSE)),"",VLOOKUP($B125,Master!$B:$D,3,FALSE))</f>
        <v>0</v>
      </c>
      <c r="F125" s="117">
        <f t="shared" si="5"/>
        <v>0</v>
      </c>
      <c r="O125" s="29" t="str">
        <f>Master!$B125</f>
        <v>Gamis Lelang Ali</v>
      </c>
    </row>
    <row r="126" spans="1:15" ht="14.25">
      <c r="A126" s="117">
        <f ca="1">IF(ISERROR(VLOOKUP(($B126&amp;"Balance"),Stock!$A:$W,HLOOKUP($C126,Stock!$D$5:$U$696,692,FALSE)+1,FALSE)),0,VLOOKUP(($B126&amp;"Balance"),Stock!$A:$W,HLOOKUP($C126,Stock!$D$5:$U$696,692,FALSE)+1,FALSE))</f>
        <v>0</v>
      </c>
      <c r="B126" s="121" t="s">
        <v>146</v>
      </c>
      <c r="C126" s="119">
        <f t="shared" ca="1" si="4"/>
        <v>42826</v>
      </c>
      <c r="D126" s="117"/>
      <c r="E126" s="117">
        <f>IF(ISERROR(VLOOKUP($B126,Master!$B:$D,3,FALSE)),"",VLOOKUP($B126,Master!$B:$D,3,FALSE))</f>
        <v>0</v>
      </c>
      <c r="F126" s="117">
        <f t="shared" si="5"/>
        <v>0</v>
      </c>
      <c r="O126" s="29" t="str">
        <f>Master!$B126</f>
        <v>Dress Putih</v>
      </c>
    </row>
    <row r="127" spans="1:15" ht="14.25">
      <c r="A127" s="117">
        <f ca="1">IF(ISERROR(VLOOKUP(($B127&amp;"Balance"),Stock!$A:$W,HLOOKUP($C127,Stock!$D$5:$U$696,692,FALSE)+1,FALSE)),0,VLOOKUP(($B127&amp;"Balance"),Stock!$A:$W,HLOOKUP($C127,Stock!$D$5:$U$696,692,FALSE)+1,FALSE))</f>
        <v>0</v>
      </c>
      <c r="B127" s="121" t="s">
        <v>227</v>
      </c>
      <c r="C127" s="119">
        <f t="shared" ca="1" si="4"/>
        <v>42826</v>
      </c>
      <c r="D127" s="117"/>
      <c r="E127" s="117">
        <f>IF(ISERROR(VLOOKUP($B127,Master!$B:$D,3,FALSE)),"",VLOOKUP($B127,Master!$B:$D,3,FALSE))</f>
        <v>0</v>
      </c>
      <c r="F127" s="117">
        <f t="shared" si="5"/>
        <v>0</v>
      </c>
      <c r="O127" s="29" t="str">
        <f>Master!$B127</f>
        <v>Dress Batik Kecil</v>
      </c>
    </row>
    <row r="128" spans="1:15" ht="14.25">
      <c r="A128" s="117">
        <f ca="1">IF(ISERROR(VLOOKUP(($B128&amp;"Balance"),Stock!$A:$W,HLOOKUP($C128,Stock!$D$5:$U$696,692,FALSE)+1,FALSE)),0,VLOOKUP(($B128&amp;"Balance"),Stock!$A:$W,HLOOKUP($C128,Stock!$D$5:$U$696,692,FALSE)+1,FALSE))</f>
        <v>0</v>
      </c>
      <c r="B128" s="122" t="s">
        <v>168</v>
      </c>
      <c r="C128" s="119">
        <f t="shared" ca="1" si="4"/>
        <v>42826</v>
      </c>
      <c r="D128" s="117"/>
      <c r="E128" s="117">
        <f>IF(ISERROR(VLOOKUP($B128,Master!$B:$D,3,FALSE)),"",VLOOKUP($B128,Master!$B:$D,3,FALSE))</f>
        <v>0</v>
      </c>
      <c r="F128" s="117">
        <f t="shared" si="5"/>
        <v>0</v>
      </c>
      <c r="O128" s="29" t="str">
        <f>Master!$B128</f>
        <v>Dress Batik Besar</v>
      </c>
    </row>
    <row r="129" spans="1:15" ht="14.25">
      <c r="A129" s="117">
        <f ca="1">IF(ISERROR(VLOOKUP(($B129&amp;"Balance"),Stock!$A:$W,HLOOKUP($C129,Stock!$D$5:$U$696,692,FALSE)+1,FALSE)),0,VLOOKUP(($B129&amp;"Balance"),Stock!$A:$W,HLOOKUP($C129,Stock!$D$5:$U$696,692,FALSE)+1,FALSE))</f>
        <v>0</v>
      </c>
      <c r="B129" s="111" t="s">
        <v>145</v>
      </c>
      <c r="C129" s="119">
        <f t="shared" ca="1" si="4"/>
        <v>42826</v>
      </c>
      <c r="D129" s="117"/>
      <c r="E129" s="117">
        <f>IF(ISERROR(VLOOKUP($B129,Master!$B:$D,3,FALSE)),"",VLOOKUP($B129,Master!$B:$D,3,FALSE))</f>
        <v>0</v>
      </c>
      <c r="F129" s="117">
        <f t="shared" si="5"/>
        <v>0</v>
      </c>
      <c r="O129" s="29" t="str">
        <f>Master!$B129</f>
        <v>Kaos Bola junkies</v>
      </c>
    </row>
    <row r="130" spans="1:15" ht="14.25">
      <c r="A130" s="117">
        <f ca="1">IF(ISERROR(VLOOKUP(($B130&amp;"Balance"),Stock!$A:$W,HLOOKUP($C130,Stock!$D$5:$U$696,692,FALSE)+1,FALSE)),0,VLOOKUP(($B130&amp;"Balance"),Stock!$A:$W,HLOOKUP($C130,Stock!$D$5:$U$696,692,FALSE)+1,FALSE))</f>
        <v>0</v>
      </c>
      <c r="B130" s="111" t="s">
        <v>147</v>
      </c>
      <c r="C130" s="119">
        <f t="shared" ca="1" si="4"/>
        <v>42826</v>
      </c>
      <c r="D130" s="117"/>
      <c r="E130" s="117">
        <f>IF(ISERROR(VLOOKUP($B130,Master!$B:$D,3,FALSE)),"",VLOOKUP($B130,Master!$B:$D,3,FALSE))</f>
        <v>0</v>
      </c>
      <c r="F130" s="117">
        <f t="shared" si="5"/>
        <v>0</v>
      </c>
      <c r="O130" s="29" t="str">
        <f>Master!$B130</f>
        <v>kaos ice</v>
      </c>
    </row>
    <row r="131" spans="1:15" ht="14.25">
      <c r="A131" s="117">
        <f ca="1">IF(ISERROR(VLOOKUP(($B131&amp;"Balance"),Stock!$A:$W,HLOOKUP($C131,Stock!$D$5:$U$696,692,FALSE)+1,FALSE)),0,VLOOKUP(($B131&amp;"Balance"),Stock!$A:$W,HLOOKUP($C131,Stock!$D$5:$U$696,692,FALSE)+1,FALSE))</f>
        <v>0</v>
      </c>
      <c r="B131" s="111" t="s">
        <v>156</v>
      </c>
      <c r="C131" s="119">
        <f t="shared" ca="1" si="4"/>
        <v>42826</v>
      </c>
      <c r="D131" s="117"/>
      <c r="E131" s="117">
        <f>IF(ISERROR(VLOOKUP($B131,Master!$B:$D,3,FALSE)),"",VLOOKUP($B131,Master!$B:$D,3,FALSE))</f>
        <v>0</v>
      </c>
      <c r="F131" s="117">
        <f t="shared" si="5"/>
        <v>0</v>
      </c>
      <c r="O131" s="29" t="str">
        <f>Master!$B131</f>
        <v>kaos blous abg</v>
      </c>
    </row>
    <row r="132" spans="1:15" ht="14.25">
      <c r="A132" s="117">
        <f ca="1">IF(ISERROR(VLOOKUP(($B132&amp;"Balance"),Stock!$A:$W,HLOOKUP($C132,Stock!$D$5:$U$696,692,FALSE)+1,FALSE)),0,VLOOKUP(($B132&amp;"Balance"),Stock!$A:$W,HLOOKUP($C132,Stock!$D$5:$U$696,692,FALSE)+1,FALSE))</f>
        <v>0</v>
      </c>
      <c r="B132" s="111" t="s">
        <v>157</v>
      </c>
      <c r="C132" s="119">
        <f t="shared" ca="1" si="4"/>
        <v>42826</v>
      </c>
      <c r="D132" s="117"/>
      <c r="E132" s="117">
        <f>IF(ISERROR(VLOOKUP($B132,Master!$B:$D,3,FALSE)),"",VLOOKUP($B132,Master!$B:$D,3,FALSE))</f>
        <v>0</v>
      </c>
      <c r="F132" s="117">
        <f t="shared" si="5"/>
        <v>0</v>
      </c>
      <c r="O132" s="29" t="str">
        <f>Master!$B132</f>
        <v>Krah Sablon 1-3</v>
      </c>
    </row>
    <row r="133" spans="1:15" ht="14.25">
      <c r="A133" s="117">
        <f ca="1">IF(ISERROR(VLOOKUP(($B133&amp;"Balance"),Stock!$A:$W,HLOOKUP($C133,Stock!$D$5:$U$696,692,FALSE)+1,FALSE)),0,VLOOKUP(($B133&amp;"Balance"),Stock!$A:$W,HLOOKUP($C133,Stock!$D$5:$U$696,692,FALSE)+1,FALSE))</f>
        <v>0</v>
      </c>
      <c r="B133" s="111"/>
      <c r="C133" s="119" t="str">
        <f t="shared" ca="1" si="4"/>
        <v/>
      </c>
      <c r="D133" s="117"/>
      <c r="E133" s="117">
        <f>IF(ISERROR(VLOOKUP($B133,Master!$B:$D,3,FALSE)),"",VLOOKUP($B133,Master!$B:$D,3,FALSE))</f>
        <v>0</v>
      </c>
      <c r="F133" s="117">
        <f t="shared" si="5"/>
        <v>0</v>
      </c>
      <c r="O133" s="29" t="str">
        <f>Master!$B133</f>
        <v>Krah sablon 10-14</v>
      </c>
    </row>
    <row r="134" spans="1:15" ht="14.25">
      <c r="A134" s="117">
        <f ca="1">IF(ISERROR(VLOOKUP(($B134&amp;"Balance"),Stock!$A:$W,HLOOKUP($C134,Stock!$D$5:$U$696,692,FALSE)+1,FALSE)),0,VLOOKUP(($B134&amp;"Balance"),Stock!$A:$W,HLOOKUP($C134,Stock!$D$5:$U$696,692,FALSE)+1,FALSE))</f>
        <v>0</v>
      </c>
      <c r="B134" s="111" t="s">
        <v>159</v>
      </c>
      <c r="C134" s="119">
        <f t="shared" ca="1" si="4"/>
        <v>42826</v>
      </c>
      <c r="D134" s="117"/>
      <c r="E134" s="117">
        <f>IF(ISERROR(VLOOKUP($B134,Master!$B:$D,3,FALSE)),"",VLOOKUP($B134,Master!$B:$D,3,FALSE))</f>
        <v>0</v>
      </c>
      <c r="F134" s="117">
        <f t="shared" si="5"/>
        <v>0</v>
      </c>
      <c r="O134" s="29" t="str">
        <f>Master!$B134</f>
        <v>Celana Petro</v>
      </c>
    </row>
    <row r="135" spans="1:15" ht="14.25">
      <c r="A135" s="117">
        <f ca="1">IF(ISERROR(VLOOKUP(($B135&amp;"Balance"),Stock!$A:$W,HLOOKUP($C135,Stock!$D$5:$U$696,692,FALSE)+1,FALSE)),0,VLOOKUP(($B135&amp;"Balance"),Stock!$A:$W,HLOOKUP($C135,Stock!$D$5:$U$696,692,FALSE)+1,FALSE))</f>
        <v>0</v>
      </c>
      <c r="B135" s="122" t="s">
        <v>161</v>
      </c>
      <c r="C135" s="119">
        <f ca="1">IF($B135="","",TODAY())</f>
        <v>42826</v>
      </c>
      <c r="D135" s="117"/>
      <c r="E135" s="117">
        <f>IF(ISERROR(VLOOKUP($B135,Master!$B:$D,3,FALSE)),"",VLOOKUP($B135,Master!$B:$D,3,FALSE))</f>
        <v>0</v>
      </c>
      <c r="F135" s="117">
        <f t="shared" si="5"/>
        <v>0</v>
      </c>
      <c r="O135" s="29" t="str">
        <f>Master!$B135</f>
        <v>Kaos Belang ABG</v>
      </c>
    </row>
    <row r="136" spans="1:15" ht="14.25">
      <c r="A136" s="110" t="s">
        <v>117</v>
      </c>
      <c r="B136" s="123" t="s">
        <v>117</v>
      </c>
      <c r="C136" s="112" t="s">
        <v>117</v>
      </c>
      <c r="D136" s="110" t="s">
        <v>117</v>
      </c>
      <c r="E136" s="110" t="s">
        <v>117</v>
      </c>
      <c r="F136" s="110" t="s">
        <v>117</v>
      </c>
      <c r="O136" s="29" t="str">
        <f>Master!$B136</f>
        <v>Koko Ikmal</v>
      </c>
    </row>
    <row r="137" spans="1:15" ht="15" hidden="1" customHeight="1">
      <c r="O137" s="29" t="str">
        <f>Master!$B137</f>
        <v>Koko Lais/An'nur</v>
      </c>
    </row>
    <row r="138" spans="1:15" ht="15" hidden="1" customHeight="1">
      <c r="O138" s="29" t="str">
        <f>Master!$B138</f>
        <v>Kemeja Ali</v>
      </c>
    </row>
    <row r="139" spans="1:15" ht="15" hidden="1" customHeight="1">
      <c r="O139" s="29" t="str">
        <f>Master!$B139</f>
        <v>Koko Nabel</v>
      </c>
    </row>
    <row r="140" spans="1:15" ht="15" hidden="1" customHeight="1">
      <c r="O140" s="29" t="str">
        <f>Master!$B140</f>
        <v>Gamis Zulfa</v>
      </c>
    </row>
    <row r="141" spans="1:15" ht="15" hidden="1" customHeight="1">
      <c r="O141" s="29" t="str">
        <f>Master!$B141</f>
        <v>Mukena Bali Anak</v>
      </c>
    </row>
    <row r="142" spans="1:15" ht="15" hidden="1" customHeight="1">
      <c r="O142" s="29" t="str">
        <f>Master!$B142</f>
        <v>Mukena bordir Anak</v>
      </c>
    </row>
    <row r="143" spans="1:15" ht="15" hidden="1" customHeight="1">
      <c r="O143" s="29" t="str">
        <f>Master!$B143</f>
        <v>Mukena Bordir Jumbo</v>
      </c>
    </row>
    <row r="144" spans="1:15" ht="15" hidden="1" customHeight="1">
      <c r="O144" s="29" t="str">
        <f>Master!$B144</f>
        <v>Mukens Lukis Anak</v>
      </c>
    </row>
    <row r="145" spans="15:15" ht="15" hidden="1" customHeight="1">
      <c r="O145" s="29" t="str">
        <f>Master!$B145</f>
        <v>Kemeja Barcelona</v>
      </c>
    </row>
    <row r="146" spans="15:15" ht="15" hidden="1" customHeight="1">
      <c r="O146" s="29" t="str">
        <f>Master!$B146</f>
        <v>Celana Street Pita</v>
      </c>
    </row>
    <row r="147" spans="15:15" ht="15" hidden="1" customHeight="1">
      <c r="O147" s="29" t="str">
        <f>Master!$B147</f>
        <v>Jeans Petit</v>
      </c>
    </row>
    <row r="148" spans="15:15" ht="15" hidden="1" customHeight="1">
      <c r="O148" s="29" t="str">
        <f>Master!$B148</f>
        <v>Daster Serut</v>
      </c>
    </row>
    <row r="149" spans="15:15" ht="15" hidden="1" customHeight="1">
      <c r="O149" s="29" t="str">
        <f>Master!$B149</f>
        <v>Daster Kecipir</v>
      </c>
    </row>
    <row r="150" spans="15:15" ht="15" hidden="1" customHeight="1">
      <c r="O150" s="29" t="str">
        <f>Master!$B150</f>
        <v>fatin anak</v>
      </c>
    </row>
    <row r="151" spans="15:15" ht="15" hidden="1" customHeight="1">
      <c r="O151" s="29" t="str">
        <f>Master!$B151</f>
        <v>Daster DL Kringkel</v>
      </c>
    </row>
    <row r="152" spans="15:15" ht="15" hidden="1" customHeight="1">
      <c r="O152" s="29" t="str">
        <f>Master!$B152</f>
        <v>Daster DL Jumbo</v>
      </c>
    </row>
    <row r="153" spans="15:15" ht="15" hidden="1" customHeight="1">
      <c r="O153" s="29" t="str">
        <f>Master!$B153</f>
        <v>Daster Jumbo Besar</v>
      </c>
    </row>
    <row r="154" spans="15:15" ht="15" hidden="1" customHeight="1">
      <c r="O154" s="29" t="str">
        <f>Master!$B154</f>
        <v>Sarung Gajah Apel</v>
      </c>
    </row>
    <row r="155" spans="15:15" ht="15" hidden="1" customHeight="1">
      <c r="O155" s="29" t="str">
        <f>Master!$B155</f>
        <v>Gamis Yasmin</v>
      </c>
    </row>
    <row r="156" spans="15:15" ht="15" hidden="1" customHeight="1">
      <c r="O156" s="29" t="str">
        <f>Master!$B156</f>
        <v>Koko lelang ali</v>
      </c>
    </row>
    <row r="157" spans="15:15" ht="15" hidden="1" customHeight="1">
      <c r="O157" s="29" t="str">
        <f>Master!$B157</f>
        <v>Kaos lelang ABG</v>
      </c>
    </row>
    <row r="158" spans="15:15" ht="15" hidden="1" customHeight="1">
      <c r="O158" s="29" t="str">
        <f>Master!$B158</f>
        <v>Dress Kartun</v>
      </c>
    </row>
    <row r="159" spans="15:15" ht="15" hidden="1" customHeight="1">
      <c r="O159" s="29" t="str">
        <f>Master!$B159</f>
        <v>Gamis Atika</v>
      </c>
    </row>
    <row r="160" spans="15:15" ht="15" hidden="1" customHeight="1">
      <c r="O160" s="29" t="str">
        <f>Master!$B160</f>
        <v>Gamis Herik</v>
      </c>
    </row>
    <row r="161" spans="15:15" ht="15" hidden="1" customHeight="1">
      <c r="O161" s="29" t="str">
        <f>Master!$B161</f>
        <v>Gamis spandek</v>
      </c>
    </row>
    <row r="162" spans="15:15" ht="15" hidden="1" customHeight="1">
      <c r="O162" s="29" t="str">
        <f>Master!$B162</f>
        <v>Jeans Cewe</v>
      </c>
    </row>
    <row r="163" spans="15:15" ht="15" hidden="1" customHeight="1">
      <c r="O163" s="29" t="str">
        <f>Master!$B163</f>
        <v>Daster TL</v>
      </c>
    </row>
    <row r="164" spans="15:15" ht="15" hidden="1" customHeight="1">
      <c r="O164" s="29" t="str">
        <f>Master!$B164</f>
        <v>Daster BR</v>
      </c>
    </row>
    <row r="165" spans="15:15" ht="15" hidden="1" customHeight="1">
      <c r="O165" s="29" t="str">
        <f>Master!$B165</f>
        <v>Kalong ST</v>
      </c>
    </row>
    <row r="166" spans="15:15" ht="15" hidden="1" customHeight="1">
      <c r="O166" s="29" t="str">
        <f>Master!$B166</f>
        <v>celana Polkadot</v>
      </c>
    </row>
    <row r="167" spans="15:15" ht="15" hidden="1" customHeight="1">
      <c r="O167" s="29" t="str">
        <f>Master!$B167</f>
        <v>Celana Santai S</v>
      </c>
    </row>
    <row r="168" spans="15:15" ht="15" hidden="1" customHeight="1">
      <c r="O168" s="29" t="str">
        <f>Master!$B168</f>
        <v>Gamis Citra Spandek</v>
      </c>
    </row>
    <row r="169" spans="15:15" ht="15" hidden="1" customHeight="1">
      <c r="O169" s="29" t="str">
        <f>Master!$B169</f>
        <v>Gamis Citra Kanvas</v>
      </c>
    </row>
    <row r="170" spans="15:15" ht="15" hidden="1" customHeight="1">
      <c r="O170" s="29" t="str">
        <f>Master!$B170</f>
        <v>Set Cacha PE</v>
      </c>
    </row>
    <row r="171" spans="15:15" ht="15" hidden="1" customHeight="1">
      <c r="O171" s="29" t="str">
        <f>Master!$B171</f>
        <v>Kaos Bola Dewasa</v>
      </c>
    </row>
    <row r="172" spans="15:15" ht="15" hidden="1" customHeight="1">
      <c r="O172" s="29" t="str">
        <f>Master!$B172</f>
        <v>Celana Ab</v>
      </c>
    </row>
    <row r="173" spans="15:15" ht="15" hidden="1" customHeight="1">
      <c r="O173" s="29" t="str">
        <f>Master!$B173</f>
        <v>Celana Loreng AB</v>
      </c>
    </row>
    <row r="174" spans="15:15" ht="15" hidden="1" customHeight="1">
      <c r="O174" s="29" t="str">
        <f>Master!$B174</f>
        <v>Tangtop Cewe Dws</v>
      </c>
    </row>
    <row r="175" spans="15:15" ht="15" hidden="1" customHeight="1">
      <c r="O175" s="29" t="str">
        <f>Master!$B175</f>
        <v>Kaos Sausa</v>
      </c>
    </row>
    <row r="176" spans="15:15" ht="15" hidden="1" customHeight="1">
      <c r="O176" s="29" t="str">
        <f>Master!$B176</f>
        <v>Kaos KidsBerry</v>
      </c>
    </row>
    <row r="177" spans="15:15" ht="15" hidden="1" customHeight="1">
      <c r="O177" s="29" t="str">
        <f>Master!$B177</f>
        <v>Kaos Tosca</v>
      </c>
    </row>
    <row r="178" spans="15:15" ht="15" hidden="1" customHeight="1">
      <c r="O178" s="29" t="str">
        <f>Master!$B178</f>
        <v>Atasan Dress</v>
      </c>
    </row>
    <row r="179" spans="15:15" ht="15" hidden="1" customHeight="1">
      <c r="O179" s="29" t="str">
        <f>Master!$B179</f>
        <v>Leging 3/4 Hitam</v>
      </c>
    </row>
    <row r="180" spans="15:15" ht="15" hidden="1" customHeight="1">
      <c r="O180" s="29" t="str">
        <f>Master!$B180</f>
        <v>Kaos Bola 7-9</v>
      </c>
    </row>
    <row r="181" spans="15:15" ht="15" hidden="1" customHeight="1">
      <c r="O181" s="29" t="str">
        <f>Master!$B181</f>
        <v>Jeans Petro</v>
      </c>
    </row>
    <row r="182" spans="15:15" ht="15" hidden="1" customHeight="1">
      <c r="O182" s="29" t="str">
        <f>Master!$B182</f>
        <v>Kaos ST M TP</v>
      </c>
    </row>
    <row r="183" spans="15:15" ht="15" hidden="1" customHeight="1">
      <c r="O183" s="29" t="str">
        <f>Master!$B183</f>
        <v>Kaos ST L TP</v>
      </c>
    </row>
    <row r="184" spans="15:15" ht="15" hidden="1" customHeight="1">
      <c r="O184" s="29" t="str">
        <f>Master!$B184</f>
        <v>Kaos ST XL TP</v>
      </c>
    </row>
    <row r="185" spans="15:15" ht="15" hidden="1" customHeight="1">
      <c r="O185" s="29" t="str">
        <f>Master!$B185</f>
        <v>Kaos Bola CLUB anak</v>
      </c>
    </row>
    <row r="186" spans="15:15" ht="15" hidden="1" customHeight="1">
      <c r="O186" s="29" t="str">
        <f>Master!$B186</f>
        <v>Kaos Suzu</v>
      </c>
    </row>
    <row r="187" spans="15:15" ht="15" hidden="1" customHeight="1">
      <c r="O187" s="29" t="str">
        <f>Master!$B187</f>
        <v>Kaos Emblem</v>
      </c>
    </row>
    <row r="188" spans="15:15" ht="15" hidden="1" customHeight="1">
      <c r="O188" s="29" t="str">
        <f>Master!$B188</f>
        <v>Kaos Distro Couple</v>
      </c>
    </row>
    <row r="189" spans="15:15" ht="15" hidden="1" customHeight="1">
      <c r="O189" s="29" t="str">
        <f>Master!$B189</f>
        <v>Celana Kodoray Full</v>
      </c>
    </row>
    <row r="190" spans="15:15" ht="15" hidden="1" customHeight="1">
      <c r="O190" s="29" t="str">
        <f>Master!$B190</f>
        <v>Celana Lucky</v>
      </c>
    </row>
    <row r="191" spans="15:15" ht="15" hidden="1" customHeight="1">
      <c r="O191" s="29" t="str">
        <f>Master!$B191</f>
        <v>Gamis dewasa</v>
      </c>
    </row>
    <row r="192" spans="15:15" ht="15" hidden="1" customHeight="1">
      <c r="O192" s="29" t="str">
        <f>Master!$B192</f>
        <v>Gamis Meysha</v>
      </c>
    </row>
    <row r="193" spans="15:15" ht="15" hidden="1" customHeight="1">
      <c r="O193" s="29" t="str">
        <f>Master!$B193</f>
        <v>Koko R &amp; R</v>
      </c>
    </row>
    <row r="194" spans="15:15" ht="15" hidden="1" customHeight="1">
      <c r="O194" s="29" t="str">
        <f>Master!$B194</f>
        <v>Gamis H &amp; B</v>
      </c>
    </row>
    <row r="195" spans="15:15" ht="15" hidden="1" customHeight="1">
      <c r="O195" s="29" t="str">
        <f>Master!$B195</f>
        <v>Gamis Lelang Paris</v>
      </c>
    </row>
    <row r="196" spans="15:15" ht="15" hidden="1" customHeight="1">
      <c r="O196" s="29" t="str">
        <f>Master!$B196</f>
        <v>Kemeja Motif</v>
      </c>
    </row>
    <row r="197" spans="15:15" ht="15" hidden="1" customHeight="1">
      <c r="O197" s="29" t="str">
        <f>Master!$B197</f>
        <v>Kemeja Yogap</v>
      </c>
    </row>
    <row r="198" spans="15:15" ht="15" hidden="1" customHeight="1">
      <c r="O198" s="29" t="str">
        <f>Master!$B198</f>
        <v>Jeans Royal</v>
      </c>
    </row>
    <row r="199" spans="15:15" ht="15" hidden="1" customHeight="1">
      <c r="O199" s="29" t="str">
        <f>Master!$B199</f>
        <v>Sweter Lelang</v>
      </c>
    </row>
    <row r="200" spans="15:15" ht="15" hidden="1" customHeight="1">
      <c r="O200" s="29" t="str">
        <f>Master!$B200</f>
        <v>Kaos Distro Lelang</v>
      </c>
    </row>
    <row r="201" spans="15:15" ht="15" hidden="1" customHeight="1">
      <c r="O201" s="29" t="str">
        <f>Master!$B201</f>
        <v>Kemeja Mikey</v>
      </c>
    </row>
    <row r="202" spans="15:15" ht="15" hidden="1" customHeight="1">
      <c r="O202" s="29" t="str">
        <f>Master!$B202</f>
        <v>Koko Taufiq</v>
      </c>
    </row>
    <row r="203" spans="15:15" ht="15" hidden="1" customHeight="1">
      <c r="O203" s="29" t="str">
        <f>Master!$B203</f>
        <v>Legging Boneka</v>
      </c>
    </row>
    <row r="204" spans="15:15" ht="15" hidden="1" customHeight="1">
      <c r="O204" s="29" t="str">
        <f>Master!$B204</f>
        <v>Jeans Army ABG</v>
      </c>
    </row>
    <row r="205" spans="15:15" ht="15" hidden="1" customHeight="1">
      <c r="O205" s="29" t="str">
        <f>Master!$B205</f>
        <v>Daster SK</v>
      </c>
    </row>
    <row r="206" spans="15:15" ht="15" hidden="1" customHeight="1">
      <c r="O206" s="29" t="str">
        <f>Master!$B206</f>
        <v>Celana Katun ABG</v>
      </c>
    </row>
    <row r="207" spans="15:15" ht="15" hidden="1" customHeight="1">
      <c r="O207" s="29">
        <f>Master!$B207</f>
        <v>0</v>
      </c>
    </row>
    <row r="208" spans="15:15" ht="15" hidden="1" customHeight="1">
      <c r="O208" s="29">
        <f>Master!$B208</f>
        <v>0</v>
      </c>
    </row>
    <row r="209" spans="15:15" ht="15" hidden="1" customHeight="1">
      <c r="O209" s="29">
        <f>Master!$B209</f>
        <v>0</v>
      </c>
    </row>
    <row r="210" spans="15:15" ht="15" hidden="1" customHeight="1">
      <c r="O210" s="29" t="str">
        <f>Master!$B210</f>
        <v>Streat Bintang</v>
      </c>
    </row>
    <row r="211" spans="15:15" ht="15" hidden="1" customHeight="1">
      <c r="O211" s="29">
        <f>Master!$B211</f>
        <v>0</v>
      </c>
    </row>
    <row r="212" spans="15:15" ht="15" hidden="1" customHeight="1">
      <c r="O212" s="29" t="str">
        <f>Master!$B212</f>
        <v>Celana Borju Dewasa</v>
      </c>
    </row>
    <row r="213" spans="15:15" ht="15" hidden="1" customHeight="1">
      <c r="O213" s="29" t="str">
        <f>Master!$B213</f>
        <v>Jeans kolor Army</v>
      </c>
    </row>
    <row r="214" spans="15:15" ht="15" hidden="1" customHeight="1">
      <c r="O214" s="29">
        <f>Master!$B214</f>
        <v>0</v>
      </c>
    </row>
    <row r="215" spans="15:15" ht="15" hidden="1" customHeight="1">
      <c r="O215" s="29">
        <f>Master!$B215</f>
        <v>0</v>
      </c>
    </row>
    <row r="216" spans="15:15" ht="15" hidden="1" customHeight="1">
      <c r="O216" s="29" t="str">
        <f>Master!$B216</f>
        <v>Celana CB</v>
      </c>
    </row>
    <row r="217" spans="15:15" ht="15" hidden="1" customHeight="1">
      <c r="O217" s="29" t="str">
        <f>Master!$B217</f>
        <v>Celana Kanvas Dewasa</v>
      </c>
    </row>
    <row r="218" spans="15:15" ht="15" hidden="1" customHeight="1">
      <c r="O218" s="29" t="str">
        <f>Master!$B218</f>
        <v>Celana Motif Warna</v>
      </c>
    </row>
    <row r="219" spans="15:15" ht="15" hidden="1" customHeight="1">
      <c r="O219" s="29" t="str">
        <f>Master!$B219</f>
        <v xml:space="preserve">Rok Motif </v>
      </c>
    </row>
    <row r="220" spans="15:15" ht="15" hidden="1" customHeight="1">
      <c r="O220" s="29" t="str">
        <f>Master!$B220</f>
        <v>Baju Tidur ABG Set TP</v>
      </c>
    </row>
    <row r="221" spans="15:15" ht="15" hidden="1" customHeight="1">
      <c r="O221" s="29">
        <f>Master!$B221</f>
        <v>0</v>
      </c>
    </row>
    <row r="222" spans="15:15" ht="15" hidden="1" customHeight="1">
      <c r="O222" s="29" t="str">
        <f>Master!$B222</f>
        <v>--barang baru update di master sini--</v>
      </c>
    </row>
    <row r="223" spans="15:15" ht="15" hidden="1" customHeight="1">
      <c r="O223" s="29" t="str">
        <f>Master!$B223</f>
        <v>--barang baru update di master sini--</v>
      </c>
    </row>
    <row r="224" spans="15:15" ht="15" hidden="1" customHeight="1">
      <c r="O224" s="29" t="str">
        <f>Master!$B224</f>
        <v>--barang baru update di master sini--</v>
      </c>
    </row>
    <row r="225" spans="15:15" ht="15" hidden="1" customHeight="1">
      <c r="O225" s="29" t="str">
        <f>Master!$B225</f>
        <v>--barang baru update di master sini--</v>
      </c>
    </row>
    <row r="226" spans="15:15" ht="15" hidden="1" customHeight="1">
      <c r="O226" s="29" t="str">
        <f>Master!$B226</f>
        <v>--barang baru update di master sini--</v>
      </c>
    </row>
    <row r="227" spans="15:15" ht="15" hidden="1" customHeight="1">
      <c r="O227" s="29" t="str">
        <f>Master!$B227</f>
        <v>--barang baru update di master sini--</v>
      </c>
    </row>
    <row r="228" spans="15:15" ht="15" hidden="1" customHeight="1">
      <c r="O228" s="29" t="str">
        <f>Master!$B228</f>
        <v>--barang baru update di master sini--</v>
      </c>
    </row>
    <row r="229" spans="15:15" ht="15" hidden="1" customHeight="1">
      <c r="O229" s="29" t="str">
        <f>Master!$B229</f>
        <v>--barang baru update di master sini--</v>
      </c>
    </row>
    <row r="230" spans="15:15" ht="15" hidden="1" customHeight="1">
      <c r="O230" s="29" t="str">
        <f>Master!$B230</f>
        <v>--barang baru update di master sini--</v>
      </c>
    </row>
    <row r="231" spans="15:15" ht="15" hidden="1" customHeight="1">
      <c r="O231" s="29" t="str">
        <f>Master!$B231</f>
        <v>--barang baru update di master sini--</v>
      </c>
    </row>
    <row r="232" spans="15:15" ht="15" hidden="1" customHeight="1">
      <c r="O232" s="29" t="str">
        <f>Master!$B232</f>
        <v>--barang baru update di master sini--</v>
      </c>
    </row>
    <row r="233" spans="15:15" ht="15" hidden="1" customHeight="1">
      <c r="O233" s="29" t="str">
        <f>Master!$B233</f>
        <v>--barang baru update di master sini--</v>
      </c>
    </row>
    <row r="234" spans="15:15" ht="15" hidden="1" customHeight="1">
      <c r="O234" s="29" t="str">
        <f>Master!$B234</f>
        <v>--barang baru update di master sini--</v>
      </c>
    </row>
    <row r="235" spans="15:15" ht="15" hidden="1" customHeight="1">
      <c r="O235" s="29" t="str">
        <f>Master!$B235</f>
        <v>--barang baru update di master sini--</v>
      </c>
    </row>
  </sheetData>
  <sheetProtection password="EBF7" sheet="1" objects="1" scenarios="1" selectLockedCells="1"/>
  <dataValidations count="1">
    <dataValidation type="list" allowBlank="1" showInputMessage="1" showErrorMessage="1" sqref="B6:B135">
      <formula1>$O$6:$O$235</formula1>
    </dataValidation>
  </dataValidations>
  <pageMargins left="0.7" right="0.7" top="0.75" bottom="0.75" header="0.3" footer="0.3"/>
  <pageSetup scale="3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FF00"/>
    <pageSetUpPr fitToPage="1"/>
  </sheetPr>
  <dimension ref="A1:O237"/>
  <sheetViews>
    <sheetView zoomScale="90" zoomScaleNormal="90" workbookViewId="0">
      <pane ySplit="5" topLeftCell="A6" activePane="bottomLeft" state="frozen"/>
      <selection activeCell="F75" sqref="F75"/>
      <selection pane="bottomLeft" activeCell="D7" sqref="D7"/>
    </sheetView>
  </sheetViews>
  <sheetFormatPr defaultColWidth="0" defaultRowHeight="14.25" zeroHeight="1"/>
  <cols>
    <col min="1" max="1" width="10" style="21" customWidth="1"/>
    <col min="2" max="2" width="25.5" style="1" customWidth="1"/>
    <col min="3" max="3" width="13.25" style="20" customWidth="1"/>
    <col min="4" max="4" width="9.125" style="21" customWidth="1"/>
    <col min="5" max="5" width="12" style="21" customWidth="1"/>
    <col min="6" max="6" width="21" style="21" customWidth="1"/>
    <col min="7" max="16384" width="9.125" style="1" hidden="1"/>
  </cols>
  <sheetData>
    <row r="1" spans="1:15" ht="24">
      <c r="A1" s="47" t="s">
        <v>149</v>
      </c>
      <c r="B1" s="37" t="s">
        <v>124</v>
      </c>
      <c r="C1" s="38"/>
      <c r="D1" s="32"/>
      <c r="E1" s="107" t="s">
        <v>127</v>
      </c>
      <c r="F1" s="108"/>
    </row>
    <row r="2" spans="1:15" s="22" customFormat="1" ht="16.5" customHeight="1">
      <c r="A2" s="31"/>
      <c r="B2" s="40" t="s">
        <v>152</v>
      </c>
      <c r="C2" s="106"/>
      <c r="D2" s="32"/>
      <c r="E2" s="109" t="s">
        <v>125</v>
      </c>
      <c r="F2" s="32">
        <f>SUM($D$6:$D$134)</f>
        <v>0</v>
      </c>
    </row>
    <row r="3" spans="1:15" s="22" customFormat="1" ht="16.5" customHeight="1">
      <c r="A3" s="31"/>
      <c r="B3" s="39" t="s">
        <v>153</v>
      </c>
      <c r="C3" s="106"/>
      <c r="D3" s="32"/>
      <c r="E3" s="109" t="s">
        <v>126</v>
      </c>
      <c r="F3" s="32">
        <f>SUM($F$6:$F$134)</f>
        <v>0</v>
      </c>
    </row>
    <row r="4" spans="1:15" s="22" customFormat="1" ht="25.5" customHeight="1">
      <c r="A4" s="30"/>
      <c r="B4" s="41" t="s">
        <v>151</v>
      </c>
      <c r="C4" s="41"/>
      <c r="D4" s="34" t="s">
        <v>129</v>
      </c>
      <c r="E4" s="35">
        <f ca="1">TODAY()</f>
        <v>42826</v>
      </c>
      <c r="F4" s="36" t="e">
        <f ca="1">"No: GB"&amp;RIGHT(YEAR(TODAY()),2)&amp;IF(MONTH(TODAY())&lt;10,"0"&amp;MONTH(TODAY()),MONTH(TODAY()))&amp;IF(DAY(TODAY())&lt;10,"0"&amp;DAY(TODAY()),DAY(TODAY()))&amp;Rekap!#REF!</f>
        <v>#REF!</v>
      </c>
    </row>
    <row r="5" spans="1:15">
      <c r="A5" s="113" t="s">
        <v>114</v>
      </c>
      <c r="B5" s="114" t="s">
        <v>1</v>
      </c>
      <c r="C5" s="115" t="s">
        <v>113</v>
      </c>
      <c r="D5" s="116" t="s">
        <v>115</v>
      </c>
      <c r="E5" s="116" t="s">
        <v>0</v>
      </c>
      <c r="F5" s="116" t="s">
        <v>116</v>
      </c>
    </row>
    <row r="6" spans="1:15">
      <c r="A6" s="117">
        <f ca="1">IF(ISERROR(VLOOKUP(($B6&amp;"Balance"),Stock!$A:$W,HLOOKUP($C6,Stock!$D$5:$U$696,692,FALSE)+1,FALSE)),0,VLOOKUP(($B6&amp;"Balance"),Stock!$A:$W,HLOOKUP($C6,Stock!$D$5:$U$696,692,FALSE)+1,FALSE))</f>
        <v>0</v>
      </c>
      <c r="B6" s="118" t="s">
        <v>176</v>
      </c>
      <c r="C6" s="119">
        <f t="shared" ref="C6:C69" ca="1" si="0">IF($B6="","",TODAY())</f>
        <v>42826</v>
      </c>
      <c r="D6" s="120"/>
      <c r="E6" s="117">
        <f>IF(ISERROR(VLOOKUP($B6,Master!$B:$E,4,FALSE)),"",VLOOKUP($B6,Master!$B:$E,4,FALSE))</f>
        <v>0</v>
      </c>
      <c r="F6" s="117">
        <f t="shared" ref="F6:F69" si="1">IF(ISERROR($D6*$E6),"",($D6*$E6))</f>
        <v>0</v>
      </c>
      <c r="O6" s="29" t="str">
        <f>Master!$B7</f>
        <v>celana santai</v>
      </c>
    </row>
    <row r="7" spans="1:15">
      <c r="A7" s="117">
        <f ca="1">IF(ISERROR(VLOOKUP(($B7&amp;"Balance"),Stock!$A:$W,HLOOKUP($C7,Stock!$D$5:$U$696,692,FALSE)+1,FALSE)),0,VLOOKUP(($B7&amp;"Balance"),Stock!$A:$W,HLOOKUP($C7,Stock!$D$5:$U$696,692,FALSE)+1,FALSE))</f>
        <v>0</v>
      </c>
      <c r="B7" s="118" t="s">
        <v>237</v>
      </c>
      <c r="C7" s="119">
        <f t="shared" ca="1" si="0"/>
        <v>42826</v>
      </c>
      <c r="D7" s="120"/>
      <c r="E7" s="117">
        <f>IF(ISERROR(VLOOKUP($B7,Master!$B:$E,4,FALSE)),"",VLOOKUP($B7,Master!$B:$E,4,FALSE))</f>
        <v>4000</v>
      </c>
      <c r="F7" s="117">
        <f t="shared" si="1"/>
        <v>0</v>
      </c>
      <c r="O7" s="29" t="str">
        <f>Master!$B8</f>
        <v>Kaos Bola 1-5</v>
      </c>
    </row>
    <row r="8" spans="1:15">
      <c r="A8" s="117">
        <f ca="1">IF(ISERROR(VLOOKUP(($B8&amp;"Balance"),Stock!$A:$W,HLOOKUP($C8,Stock!$D$5:$U$696,692,FALSE)+1,FALSE)),0,VLOOKUP(($B8&amp;"Balance"),Stock!$A:$W,HLOOKUP($C8,Stock!$D$5:$U$696,692,FALSE)+1,FALSE))</f>
        <v>0</v>
      </c>
      <c r="B8" s="118" t="s">
        <v>25</v>
      </c>
      <c r="C8" s="119">
        <f t="shared" ca="1" si="0"/>
        <v>42826</v>
      </c>
      <c r="D8" s="120"/>
      <c r="E8" s="117">
        <f>IF(ISERROR(VLOOKUP($B8,Master!$B:$E,4,FALSE)),"",VLOOKUP($B8,Master!$B:$E,4,FALSE))</f>
        <v>4000</v>
      </c>
      <c r="F8" s="117">
        <f t="shared" si="1"/>
        <v>0</v>
      </c>
      <c r="O8" s="29" t="str">
        <f>Master!$B9</f>
        <v>celana motif</v>
      </c>
    </row>
    <row r="9" spans="1:15">
      <c r="A9" s="117">
        <f ca="1">IF(ISERROR(VLOOKUP(($B9&amp;"Balance"),Stock!$A:$W,HLOOKUP($C9,Stock!$D$5:$U$696,692,FALSE)+1,FALSE)),0,VLOOKUP(($B9&amp;"Balance"),Stock!$A:$W,HLOOKUP($C9,Stock!$D$5:$U$696,692,FALSE)+1,FALSE))</f>
        <v>0</v>
      </c>
      <c r="B9" s="118" t="s">
        <v>211</v>
      </c>
      <c r="C9" s="119">
        <f t="shared" ca="1" si="0"/>
        <v>42826</v>
      </c>
      <c r="D9" s="120"/>
      <c r="E9" s="117">
        <f>IF(ISERROR(VLOOKUP($B9,Master!$B:$E,4,FALSE)),"",VLOOKUP($B9,Master!$B:$E,4,FALSE))</f>
        <v>0</v>
      </c>
      <c r="F9" s="117">
        <f t="shared" si="1"/>
        <v>0</v>
      </c>
      <c r="O9" s="29" t="str">
        <f>Master!$B10</f>
        <v>celana loreng</v>
      </c>
    </row>
    <row r="10" spans="1:15">
      <c r="A10" s="117">
        <f ca="1">IF(ISERROR(VLOOKUP(($B10&amp;"Balance"),Stock!$A:$W,HLOOKUP($C10,Stock!$D$5:$U$696,692,FALSE)+1,FALSE)),0,VLOOKUP(($B10&amp;"Balance"),Stock!$A:$W,HLOOKUP($C10,Stock!$D$5:$U$696,692,FALSE)+1,FALSE))</f>
        <v>0</v>
      </c>
      <c r="B10" s="118" t="s">
        <v>199</v>
      </c>
      <c r="C10" s="119">
        <f t="shared" ca="1" si="0"/>
        <v>42826</v>
      </c>
      <c r="D10" s="120"/>
      <c r="E10" s="117">
        <f>IF(ISERROR(VLOOKUP($B10,Master!$B:$E,4,FALSE)),"",VLOOKUP($B10,Master!$B:$E,4,FALSE))</f>
        <v>0</v>
      </c>
      <c r="F10" s="117">
        <f t="shared" si="1"/>
        <v>0</v>
      </c>
      <c r="O10" s="29" t="str">
        <f>Master!$B11</f>
        <v>celana ayu tingting</v>
      </c>
    </row>
    <row r="11" spans="1:15">
      <c r="A11" s="117">
        <f ca="1">IF(ISERROR(VLOOKUP(($B11&amp;"Balance"),Stock!$A:$W,HLOOKUP($C11,Stock!$D$5:$U$696,692,FALSE)+1,FALSE)),0,VLOOKUP(($B11&amp;"Balance"),Stock!$A:$W,HLOOKUP($C11,Stock!$D$5:$U$696,692,FALSE)+1,FALSE))</f>
        <v>0</v>
      </c>
      <c r="B11" s="118" t="s">
        <v>131</v>
      </c>
      <c r="C11" s="119">
        <f t="shared" ca="1" si="0"/>
        <v>42826</v>
      </c>
      <c r="D11" s="120"/>
      <c r="E11" s="117">
        <f>IF(ISERROR(VLOOKUP($B11,Master!$B:$E,4,FALSE)),"",VLOOKUP($B11,Master!$B:$E,4,FALSE))</f>
        <v>6500</v>
      </c>
      <c r="F11" s="117">
        <f t="shared" si="1"/>
        <v>0</v>
      </c>
      <c r="O11" s="29" t="str">
        <f>Master!$B12</f>
        <v>celana aladin</v>
      </c>
    </row>
    <row r="12" spans="1:15">
      <c r="A12" s="117">
        <f ca="1">IF(ISERROR(VLOOKUP(($B12&amp;"Balance"),Stock!$A:$W,HLOOKUP($C12,Stock!$D$5:$U$696,692,FALSE)+1,FALSE)),0,VLOOKUP(($B12&amp;"Balance"),Stock!$A:$W,HLOOKUP($C12,Stock!$D$5:$U$696,692,FALSE)+1,FALSE))</f>
        <v>0</v>
      </c>
      <c r="B12" s="118" t="s">
        <v>15</v>
      </c>
      <c r="C12" s="119">
        <f t="shared" ca="1" si="0"/>
        <v>42826</v>
      </c>
      <c r="D12" s="120"/>
      <c r="E12" s="117">
        <f>IF(ISERROR(VLOOKUP($B12,Master!$B:$E,4,FALSE)),"",VLOOKUP($B12,Master!$B:$E,4,FALSE))</f>
        <v>4500</v>
      </c>
      <c r="F12" s="117">
        <f t="shared" si="1"/>
        <v>0</v>
      </c>
      <c r="O12" s="29" t="str">
        <f>Master!$B13</f>
        <v>celana kodoray kombi</v>
      </c>
    </row>
    <row r="13" spans="1:15">
      <c r="A13" s="117">
        <f ca="1">IF(ISERROR(VLOOKUP(($B13&amp;"Balance"),Stock!$A:$W,HLOOKUP($C13,Stock!$D$5:$U$696,692,FALSE)+1,FALSE)),0,VLOOKUP(($B13&amp;"Balance"),Stock!$A:$W,HLOOKUP($C13,Stock!$D$5:$U$696,692,FALSE)+1,FALSE))</f>
        <v>0</v>
      </c>
      <c r="B13" s="118" t="s">
        <v>13</v>
      </c>
      <c r="C13" s="119">
        <f t="shared" ca="1" si="0"/>
        <v>42826</v>
      </c>
      <c r="D13" s="120"/>
      <c r="E13" s="117">
        <f>IF(ISERROR(VLOOKUP($B13,Master!$B:$E,4,FALSE)),"",VLOOKUP($B13,Master!$B:$E,4,FALSE))</f>
        <v>6000</v>
      </c>
      <c r="F13" s="117">
        <f t="shared" si="1"/>
        <v>0</v>
      </c>
      <c r="O13" s="29" t="str">
        <f>Master!$B14</f>
        <v>boxer kecil</v>
      </c>
    </row>
    <row r="14" spans="1:15">
      <c r="A14" s="117">
        <f ca="1">IF(ISERROR(VLOOKUP(($B14&amp;"Balance"),Stock!$A:$W,HLOOKUP($C14,Stock!$D$5:$U$696,692,FALSE)+1,FALSE)),0,VLOOKUP(($B14&amp;"Balance"),Stock!$A:$W,HLOOKUP($C14,Stock!$D$5:$U$696,692,FALSE)+1,FALSE))</f>
        <v>0</v>
      </c>
      <c r="B14" s="118" t="s">
        <v>26</v>
      </c>
      <c r="C14" s="119">
        <f t="shared" ca="1" si="0"/>
        <v>42826</v>
      </c>
      <c r="D14" s="120"/>
      <c r="E14" s="117">
        <f>IF(ISERROR(VLOOKUP($B14,Master!$B:$E,4,FALSE)),"",VLOOKUP($B14,Master!$B:$E,4,FALSE))</f>
        <v>5500</v>
      </c>
      <c r="F14" s="117">
        <f t="shared" si="1"/>
        <v>0</v>
      </c>
      <c r="O14" s="29" t="str">
        <f>Master!$B15</f>
        <v>boxer besar</v>
      </c>
    </row>
    <row r="15" spans="1:15">
      <c r="A15" s="117">
        <f ca="1">IF(ISERROR(VLOOKUP(($B15&amp;"Balance"),Stock!$A:$W,HLOOKUP($C15,Stock!$D$5:$U$696,692,FALSE)+1,FALSE)),0,VLOOKUP(($B15&amp;"Balance"),Stock!$A:$W,HLOOKUP($C15,Stock!$D$5:$U$696,692,FALSE)+1,FALSE))</f>
        <v>0</v>
      </c>
      <c r="B15" s="118" t="s">
        <v>14</v>
      </c>
      <c r="C15" s="119">
        <f t="shared" ca="1" si="0"/>
        <v>42826</v>
      </c>
      <c r="D15" s="120"/>
      <c r="E15" s="117">
        <f>IF(ISERROR(VLOOKUP($B15,Master!$B:$E,4,FALSE)),"",VLOOKUP($B15,Master!$B:$E,4,FALSE))</f>
        <v>6500</v>
      </c>
      <c r="F15" s="117">
        <f t="shared" si="1"/>
        <v>0</v>
      </c>
      <c r="O15" s="29" t="str">
        <f>Master!$B16</f>
        <v>celana aero</v>
      </c>
    </row>
    <row r="16" spans="1:15">
      <c r="A16" s="117">
        <f ca="1">IF(ISERROR(VLOOKUP(($B16&amp;"Balance"),Stock!$A:$W,HLOOKUP($C16,Stock!$D$5:$U$696,692,FALSE)+1,FALSE)),0,VLOOKUP(($B16&amp;"Balance"),Stock!$A:$W,HLOOKUP($C16,Stock!$D$5:$U$696,692,FALSE)+1,FALSE))</f>
        <v>0</v>
      </c>
      <c r="B16" s="118" t="s">
        <v>192</v>
      </c>
      <c r="C16" s="119">
        <f t="shared" ca="1" si="0"/>
        <v>42826</v>
      </c>
      <c r="D16" s="120"/>
      <c r="E16" s="117">
        <f>IF(ISERROR(VLOOKUP($B16,Master!$B:$E,4,FALSE)),"",VLOOKUP($B16,Master!$B:$E,4,FALSE))</f>
        <v>0</v>
      </c>
      <c r="F16" s="117">
        <f t="shared" si="1"/>
        <v>0</v>
      </c>
      <c r="O16" s="29" t="str">
        <f>Master!$B17</f>
        <v>rok panjang</v>
      </c>
    </row>
    <row r="17" spans="1:15">
      <c r="A17" s="117">
        <f ca="1">IF(ISERROR(VLOOKUP(($B17&amp;"Balance"),Stock!$A:$W,HLOOKUP($C17,Stock!$D$5:$U$696,692,FALSE)+1,FALSE)),0,VLOOKUP(($B17&amp;"Balance"),Stock!$A:$W,HLOOKUP($C17,Stock!$D$5:$U$696,692,FALSE)+1,FALSE))</f>
        <v>0</v>
      </c>
      <c r="B17" s="118" t="s">
        <v>133</v>
      </c>
      <c r="C17" s="119">
        <f t="shared" ca="1" si="0"/>
        <v>42826</v>
      </c>
      <c r="D17" s="120"/>
      <c r="E17" s="117">
        <f>IF(ISERROR(VLOOKUP($B17,Master!$B:$E,4,FALSE)),"",VLOOKUP($B17,Master!$B:$E,4,FALSE))</f>
        <v>0</v>
      </c>
      <c r="F17" s="117">
        <f t="shared" si="1"/>
        <v>0</v>
      </c>
      <c r="O17" s="29" t="str">
        <f>Master!$B18</f>
        <v>celana  motif cewe</v>
      </c>
    </row>
    <row r="18" spans="1:15">
      <c r="A18" s="117">
        <f ca="1">IF(ISERROR(VLOOKUP(($B18&amp;"Balance"),Stock!$A:$W,HLOOKUP($C18,Stock!$D$5:$U$696,692,FALSE)+1,FALSE)),0,VLOOKUP(($B18&amp;"Balance"),Stock!$A:$W,HLOOKUP($C18,Stock!$D$5:$U$696,692,FALSE)+1,FALSE))</f>
        <v>0</v>
      </c>
      <c r="B18" s="118" t="s">
        <v>238</v>
      </c>
      <c r="C18" s="119">
        <f t="shared" ca="1" si="0"/>
        <v>42826</v>
      </c>
      <c r="D18" s="120"/>
      <c r="E18" s="117">
        <f>IF(ISERROR(VLOOKUP($B18,Master!$B:$E,4,FALSE)),"",VLOOKUP($B18,Master!$B:$E,4,FALSE))</f>
        <v>0</v>
      </c>
      <c r="F18" s="117">
        <f t="shared" si="1"/>
        <v>0</v>
      </c>
      <c r="O18" s="29" t="str">
        <f>Master!$B19</f>
        <v>rok kecil</v>
      </c>
    </row>
    <row r="19" spans="1:15">
      <c r="A19" s="117">
        <f ca="1">IF(ISERROR(VLOOKUP(($B19&amp;"Balance"),Stock!$A:$W,HLOOKUP($C19,Stock!$D$5:$U$696,692,FALSE)+1,FALSE)),0,VLOOKUP(($B19&amp;"Balance"),Stock!$A:$W,HLOOKUP($C19,Stock!$D$5:$U$696,692,FALSE)+1,FALSE))</f>
        <v>0</v>
      </c>
      <c r="B19" s="118" t="s">
        <v>220</v>
      </c>
      <c r="C19" s="119">
        <f t="shared" ca="1" si="0"/>
        <v>42826</v>
      </c>
      <c r="D19" s="120"/>
      <c r="E19" s="117">
        <f>IF(ISERROR(VLOOKUP($B19,Master!$B:$E,4,FALSE)),"",VLOOKUP($B19,Master!$B:$E,4,FALSE))</f>
        <v>0</v>
      </c>
      <c r="F19" s="117">
        <f t="shared" si="1"/>
        <v>0</v>
      </c>
      <c r="O19" s="29" t="str">
        <f>Master!$B20</f>
        <v>rok catoon</v>
      </c>
    </row>
    <row r="20" spans="1:15">
      <c r="A20" s="117">
        <f ca="1">IF(ISERROR(VLOOKUP(($B20&amp;"Balance"),Stock!$A:$W,HLOOKUP($C20,Stock!$D$5:$U$696,692,FALSE)+1,FALSE)),0,VLOOKUP(($B20&amp;"Balance"),Stock!$A:$W,HLOOKUP($C20,Stock!$D$5:$U$696,692,FALSE)+1,FALSE))</f>
        <v>0</v>
      </c>
      <c r="B20" s="118" t="s">
        <v>28</v>
      </c>
      <c r="C20" s="119">
        <f t="shared" ca="1" si="0"/>
        <v>42826</v>
      </c>
      <c r="D20" s="120"/>
      <c r="E20" s="117">
        <f>IF(ISERROR(VLOOKUP($B20,Master!$B:$E,4,FALSE)),"",VLOOKUP($B20,Master!$B:$E,4,FALSE))</f>
        <v>0</v>
      </c>
      <c r="F20" s="117">
        <f t="shared" si="1"/>
        <v>0</v>
      </c>
      <c r="O20" s="29" t="str">
        <f>Master!$B21</f>
        <v>celana Kanvas</v>
      </c>
    </row>
    <row r="21" spans="1:15">
      <c r="A21" s="117">
        <f ca="1">IF(ISERROR(VLOOKUP(($B21&amp;"Balance"),Stock!$A:$W,HLOOKUP($C21,Stock!$D$5:$U$696,692,FALSE)+1,FALSE)),0,VLOOKUP(($B21&amp;"Balance"),Stock!$A:$W,HLOOKUP($C21,Stock!$D$5:$U$696,692,FALSE)+1,FALSE))</f>
        <v>0</v>
      </c>
      <c r="B21" s="118" t="s">
        <v>231</v>
      </c>
      <c r="C21" s="119">
        <f t="shared" ca="1" si="0"/>
        <v>42826</v>
      </c>
      <c r="D21" s="120"/>
      <c r="E21" s="117">
        <f>IF(ISERROR(VLOOKUP($B21,Master!$B:$E,4,FALSE)),"",VLOOKUP($B21,Master!$B:$E,4,FALSE))</f>
        <v>0</v>
      </c>
      <c r="F21" s="117">
        <f t="shared" si="1"/>
        <v>0</v>
      </c>
      <c r="O21" s="29" t="str">
        <f>Master!$B22</f>
        <v>Celana Traning anak</v>
      </c>
    </row>
    <row r="22" spans="1:15">
      <c r="A22" s="117">
        <f ca="1">IF(ISERROR(VLOOKUP(($B22&amp;"Balance"),Stock!$A:$W,HLOOKUP($C22,Stock!$D$5:$U$696,692,FALSE)+1,FALSE)),0,VLOOKUP(($B22&amp;"Balance"),Stock!$A:$W,HLOOKUP($C22,Stock!$D$5:$U$696,692,FALSE)+1,FALSE))</f>
        <v>0</v>
      </c>
      <c r="B22" s="118" t="s">
        <v>312</v>
      </c>
      <c r="C22" s="119">
        <f t="shared" ca="1" si="0"/>
        <v>42826</v>
      </c>
      <c r="D22" s="120"/>
      <c r="E22" s="117">
        <f>IF(ISERROR(VLOOKUP($B22,Master!$B:$E,4,FALSE)),"",VLOOKUP($B22,Master!$B:$E,4,FALSE))</f>
        <v>0</v>
      </c>
      <c r="F22" s="117">
        <f t="shared" si="1"/>
        <v>0</v>
      </c>
      <c r="O22" s="29" t="str">
        <f>Master!$B23</f>
        <v xml:space="preserve">celana stabilo </v>
      </c>
    </row>
    <row r="23" spans="1:15">
      <c r="A23" s="117">
        <f ca="1">IF(ISERROR(VLOOKUP(($B23&amp;"Balance"),Stock!$A:$W,HLOOKUP($C23,Stock!$D$5:$U$696,692,FALSE)+1,FALSE)),0,VLOOKUP(($B23&amp;"Balance"),Stock!$A:$W,HLOOKUP($C23,Stock!$D$5:$U$696,692,FALSE)+1,FALSE))</f>
        <v>0</v>
      </c>
      <c r="B23" s="118" t="s">
        <v>132</v>
      </c>
      <c r="C23" s="119">
        <f t="shared" ca="1" si="0"/>
        <v>42826</v>
      </c>
      <c r="D23" s="120"/>
      <c r="E23" s="117">
        <f>IF(ISERROR(VLOOKUP($B23,Master!$B:$E,4,FALSE)),"",VLOOKUP($B23,Master!$B:$E,4,FALSE))</f>
        <v>0</v>
      </c>
      <c r="F23" s="117">
        <f t="shared" si="1"/>
        <v>0</v>
      </c>
      <c r="O23" s="29" t="str">
        <f>Master!$B24</f>
        <v>Celana Street Bunga</v>
      </c>
    </row>
    <row r="24" spans="1:15">
      <c r="A24" s="117">
        <f ca="1">IF(ISERROR(VLOOKUP(($B24&amp;"Balance"),Stock!$A:$W,HLOOKUP($C24,Stock!$D$5:$U$696,692,FALSE)+1,FALSE)),0,VLOOKUP(($B24&amp;"Balance"),Stock!$A:$W,HLOOKUP($C24,Stock!$D$5:$U$696,692,FALSE)+1,FALSE))</f>
        <v>0</v>
      </c>
      <c r="B24" s="118" t="s">
        <v>94</v>
      </c>
      <c r="C24" s="119">
        <f t="shared" ca="1" si="0"/>
        <v>42826</v>
      </c>
      <c r="D24" s="120"/>
      <c r="E24" s="117">
        <f>IF(ISERROR(VLOOKUP($B24,Master!$B:$E,4,FALSE)),"",VLOOKUP($B24,Master!$B:$E,4,FALSE))</f>
        <v>8000</v>
      </c>
      <c r="F24" s="117">
        <f t="shared" si="1"/>
        <v>0</v>
      </c>
      <c r="O24" s="29" t="str">
        <f>Master!$B25</f>
        <v>celana setreat stabilo</v>
      </c>
    </row>
    <row r="25" spans="1:15">
      <c r="A25" s="117">
        <f ca="1">IF(ISERROR(VLOOKUP(($B25&amp;"Balance"),Stock!$A:$W,HLOOKUP($C25,Stock!$D$5:$U$696,692,FALSE)+1,FALSE)),0,VLOOKUP(($B25&amp;"Balance"),Stock!$A:$W,HLOOKUP($C25,Stock!$D$5:$U$696,692,FALSE)+1,FALSE))</f>
        <v>0</v>
      </c>
      <c r="B25" s="118" t="s">
        <v>200</v>
      </c>
      <c r="C25" s="119">
        <f t="shared" ca="1" si="0"/>
        <v>42826</v>
      </c>
      <c r="D25" s="120"/>
      <c r="E25" s="117">
        <f>IF(ISERROR(VLOOKUP($B25,Master!$B:$E,4,FALSE)),"",VLOOKUP($B25,Master!$B:$E,4,FALSE))</f>
        <v>0</v>
      </c>
      <c r="F25" s="117">
        <f t="shared" si="1"/>
        <v>0</v>
      </c>
      <c r="O25" s="29" t="str">
        <f>Master!$B26</f>
        <v>Rok catton ABG</v>
      </c>
    </row>
    <row r="26" spans="1:15">
      <c r="A26" s="117">
        <f ca="1">IF(ISERROR(VLOOKUP(($B26&amp;"Balance"),Stock!$A:$W,HLOOKUP($C26,Stock!$D$5:$U$696,692,FALSE)+1,FALSE)),0,VLOOKUP(($B26&amp;"Balance"),Stock!$A:$W,HLOOKUP($C26,Stock!$D$5:$U$696,692,FALSE)+1,FALSE))</f>
        <v>0</v>
      </c>
      <c r="B26" s="118" t="s">
        <v>11</v>
      </c>
      <c r="C26" s="119">
        <f t="shared" ca="1" si="0"/>
        <v>42826</v>
      </c>
      <c r="D26" s="120"/>
      <c r="E26" s="117">
        <f>IF(ISERROR(VLOOKUP($B26,Master!$B:$E,4,FALSE)),"",VLOOKUP($B26,Master!$B:$E,4,FALSE))</f>
        <v>5000</v>
      </c>
      <c r="F26" s="117">
        <f t="shared" si="1"/>
        <v>0</v>
      </c>
      <c r="O26" s="29" t="str">
        <f>Master!$B27</f>
        <v>Rok Jeans Besar</v>
      </c>
    </row>
    <row r="27" spans="1:15">
      <c r="A27" s="117">
        <f ca="1">IF(ISERROR(VLOOKUP(($B27&amp;"Balance"),Stock!$A:$W,HLOOKUP($C27,Stock!$D$5:$U$696,692,FALSE)+1,FALSE)),0,VLOOKUP(($B27&amp;"Balance"),Stock!$A:$W,HLOOKUP($C27,Stock!$D$5:$U$696,692,FALSE)+1,FALSE))</f>
        <v>0</v>
      </c>
      <c r="B27" s="118" t="s">
        <v>9</v>
      </c>
      <c r="C27" s="119">
        <f t="shared" ca="1" si="0"/>
        <v>42826</v>
      </c>
      <c r="D27" s="120"/>
      <c r="E27" s="117">
        <f>IF(ISERROR(VLOOKUP($B27,Master!$B:$E,4,FALSE)),"",VLOOKUP($B27,Master!$B:$E,4,FALSE))</f>
        <v>5500</v>
      </c>
      <c r="F27" s="117">
        <f t="shared" si="1"/>
        <v>0</v>
      </c>
      <c r="O27" s="29" t="str">
        <f>Master!$B28</f>
        <v>c.stret army</v>
      </c>
    </row>
    <row r="28" spans="1:15">
      <c r="A28" s="117">
        <f ca="1">IF(ISERROR(VLOOKUP(($B28&amp;"Balance"),Stock!$A:$W,HLOOKUP($C28,Stock!$D$5:$U$696,692,FALSE)+1,FALSE)),0,VLOOKUP(($B28&amp;"Balance"),Stock!$A:$W,HLOOKUP($C28,Stock!$D$5:$U$696,692,FALSE)+1,FALSE))</f>
        <v>0</v>
      </c>
      <c r="B28" s="118" t="s">
        <v>46</v>
      </c>
      <c r="C28" s="119">
        <f t="shared" ca="1" si="0"/>
        <v>42826</v>
      </c>
      <c r="D28" s="120"/>
      <c r="E28" s="117">
        <f>IF(ISERROR(VLOOKUP($B28,Master!$B:$E,4,FALSE)),"",VLOOKUP($B28,Master!$B:$E,4,FALSE))</f>
        <v>0</v>
      </c>
      <c r="F28" s="117">
        <f t="shared" si="1"/>
        <v>0</v>
      </c>
      <c r="O28" s="29" t="str">
        <f>Master!$B29</f>
        <v>gamis jeans</v>
      </c>
    </row>
    <row r="29" spans="1:15">
      <c r="A29" s="117">
        <f ca="1">IF(ISERROR(VLOOKUP(($B29&amp;"Balance"),Stock!$A:$W,HLOOKUP($C29,Stock!$D$5:$U$696,692,FALSE)+1,FALSE)),0,VLOOKUP(($B29&amp;"Balance"),Stock!$A:$W,HLOOKUP($C29,Stock!$D$5:$U$696,692,FALSE)+1,FALSE))</f>
        <v>0</v>
      </c>
      <c r="B29" s="118" t="s">
        <v>244</v>
      </c>
      <c r="C29" s="119">
        <f t="shared" ca="1" si="0"/>
        <v>42826</v>
      </c>
      <c r="D29" s="120"/>
      <c r="E29" s="117">
        <f>IF(ISERROR(VLOOKUP($B29,Master!$B:$E,4,FALSE)),"",VLOOKUP($B29,Master!$B:$E,4,FALSE))</f>
        <v>0</v>
      </c>
      <c r="F29" s="117">
        <f t="shared" si="1"/>
        <v>0</v>
      </c>
      <c r="O29" s="29" t="str">
        <f>Master!$B30</f>
        <v>jeans jumbo</v>
      </c>
    </row>
    <row r="30" spans="1:15">
      <c r="A30" s="117">
        <f ca="1">IF(ISERROR(VLOOKUP(($B30&amp;"Balance"),Stock!$A:$W,HLOOKUP($C30,Stock!$D$5:$U$696,692,FALSE)+1,FALSE)),0,VLOOKUP(($B30&amp;"Balance"),Stock!$A:$W,HLOOKUP($C30,Stock!$D$5:$U$696,692,FALSE)+1,FALSE))</f>
        <v>0</v>
      </c>
      <c r="B30" s="118" t="s">
        <v>45</v>
      </c>
      <c r="C30" s="119">
        <f t="shared" ca="1" si="0"/>
        <v>42826</v>
      </c>
      <c r="D30" s="120"/>
      <c r="E30" s="117">
        <f>IF(ISERROR(VLOOKUP($B30,Master!$B:$E,4,FALSE)),"",VLOOKUP($B30,Master!$B:$E,4,FALSE))</f>
        <v>0</v>
      </c>
      <c r="F30" s="117">
        <f t="shared" si="1"/>
        <v>0</v>
      </c>
      <c r="O30" s="29" t="str">
        <f>Master!$B31</f>
        <v>jeans kecil</v>
      </c>
    </row>
    <row r="31" spans="1:15">
      <c r="A31" s="117">
        <f ca="1">IF(ISERROR(VLOOKUP(($B31&amp;"Balance"),Stock!$A:$W,HLOOKUP($C31,Stock!$D$5:$U$696,692,FALSE)+1,FALSE)),0,VLOOKUP(($B31&amp;"Balance"),Stock!$A:$W,HLOOKUP($C31,Stock!$D$5:$U$696,692,FALSE)+1,FALSE))</f>
        <v>0</v>
      </c>
      <c r="B31" s="118" t="s">
        <v>288</v>
      </c>
      <c r="C31" s="119">
        <f t="shared" ca="1" si="0"/>
        <v>42826</v>
      </c>
      <c r="D31" s="120"/>
      <c r="E31" s="117">
        <f>IF(ISERROR(VLOOKUP($B31,Master!$B:$E,4,FALSE)),"",VLOOKUP($B31,Master!$B:$E,4,FALSE))</f>
        <v>0</v>
      </c>
      <c r="F31" s="117">
        <f t="shared" si="1"/>
        <v>0</v>
      </c>
      <c r="O31" s="29" t="str">
        <f>Master!$B32</f>
        <v>jeans army</v>
      </c>
    </row>
    <row r="32" spans="1:15">
      <c r="A32" s="117">
        <f ca="1">IF(ISERROR(VLOOKUP(($B32&amp;"Balance"),Stock!$A:$W,HLOOKUP($C32,Stock!$D$5:$U$696,692,FALSE)+1,FALSE)),0,VLOOKUP(($B32&amp;"Balance"),Stock!$A:$W,HLOOKUP($C32,Stock!$D$5:$U$696,692,FALSE)+1,FALSE))</f>
        <v>0</v>
      </c>
      <c r="B32" s="118" t="s">
        <v>44</v>
      </c>
      <c r="C32" s="119">
        <f t="shared" ca="1" si="0"/>
        <v>42826</v>
      </c>
      <c r="D32" s="120"/>
      <c r="E32" s="117">
        <f>IF(ISERROR(VLOOKUP($B32,Master!$B:$E,4,FALSE)),"",VLOOKUP($B32,Master!$B:$E,4,FALSE))</f>
        <v>0</v>
      </c>
      <c r="F32" s="117">
        <f t="shared" si="1"/>
        <v>0</v>
      </c>
      <c r="O32" s="29" t="str">
        <f>Master!$B33</f>
        <v>jeans panjang army</v>
      </c>
    </row>
    <row r="33" spans="1:15">
      <c r="A33" s="117">
        <f ca="1">IF(ISERROR(VLOOKUP(($B33&amp;"Balance"),Stock!$A:$W,HLOOKUP($C33,Stock!$D$5:$U$696,692,FALSE)+1,FALSE)),0,VLOOKUP(($B33&amp;"Balance"),Stock!$A:$W,HLOOKUP($C33,Stock!$D$5:$U$696,692,FALSE)+1,FALSE))</f>
        <v>0</v>
      </c>
      <c r="B33" s="118" t="s">
        <v>264</v>
      </c>
      <c r="C33" s="119">
        <f t="shared" ca="1" si="0"/>
        <v>42826</v>
      </c>
      <c r="D33" s="120"/>
      <c r="E33" s="117">
        <f>IF(ISERROR(VLOOKUP($B33,Master!$B:$E,4,FALSE)),"",VLOOKUP($B33,Master!$B:$E,4,FALSE))</f>
        <v>0</v>
      </c>
      <c r="F33" s="117">
        <f t="shared" si="1"/>
        <v>0</v>
      </c>
      <c r="O33" s="29" t="str">
        <f>Master!$B34</f>
        <v xml:space="preserve">rok jeans </v>
      </c>
    </row>
    <row r="34" spans="1:15">
      <c r="A34" s="117">
        <f ca="1">IF(ISERROR(VLOOKUP(($B34&amp;"Balance"),Stock!$A:$W,HLOOKUP($C34,Stock!$D$5:$U$696,692,FALSE)+1,FALSE)),0,VLOOKUP(($B34&amp;"Balance"),Stock!$A:$W,HLOOKUP($C34,Stock!$D$5:$U$696,692,FALSE)+1,FALSE))</f>
        <v>0</v>
      </c>
      <c r="B34" s="118" t="s">
        <v>313</v>
      </c>
      <c r="C34" s="119">
        <f t="shared" ca="1" si="0"/>
        <v>42826</v>
      </c>
      <c r="D34" s="120"/>
      <c r="E34" s="117">
        <f>IF(ISERROR(VLOOKUP($B34,Master!$B:$E,4,FALSE)),"",VLOOKUP($B34,Master!$B:$E,4,FALSE))</f>
        <v>0</v>
      </c>
      <c r="F34" s="117">
        <f t="shared" si="1"/>
        <v>0</v>
      </c>
      <c r="O34" s="29" t="str">
        <f>Master!$B35</f>
        <v>Jeans panjang Cowo</v>
      </c>
    </row>
    <row r="35" spans="1:15">
      <c r="A35" s="117">
        <f ca="1">IF(ISERROR(VLOOKUP(($B35&amp;"Balance"),Stock!$A:$W,HLOOKUP($C35,Stock!$D$5:$U$696,692,FALSE)+1,FALSE)),0,VLOOKUP(($B35&amp;"Balance"),Stock!$A:$W,HLOOKUP($C35,Stock!$D$5:$U$696,692,FALSE)+1,FALSE))</f>
        <v>0</v>
      </c>
      <c r="B35" s="118" t="s">
        <v>38</v>
      </c>
      <c r="C35" s="119">
        <f t="shared" ca="1" si="0"/>
        <v>42826</v>
      </c>
      <c r="D35" s="120"/>
      <c r="E35" s="117">
        <f>IF(ISERROR(VLOOKUP($B35,Master!$B:$E,4,FALSE)),"",VLOOKUP($B35,Master!$B:$E,4,FALSE))</f>
        <v>0</v>
      </c>
      <c r="F35" s="117">
        <f t="shared" si="1"/>
        <v>0</v>
      </c>
      <c r="O35" s="29" t="str">
        <f>Master!$B36</f>
        <v>dress kecil</v>
      </c>
    </row>
    <row r="36" spans="1:15">
      <c r="A36" s="117">
        <f ca="1">IF(ISERROR(VLOOKUP(($B36&amp;"Balance"),Stock!$A:$W,HLOOKUP($C36,Stock!$D$5:$U$696,692,FALSE)+1,FALSE)),0,VLOOKUP(($B36&amp;"Balance"),Stock!$A:$W,HLOOKUP($C36,Stock!$D$5:$U$696,692,FALSE)+1,FALSE))</f>
        <v>0</v>
      </c>
      <c r="B36" s="118" t="s">
        <v>37</v>
      </c>
      <c r="C36" s="119">
        <f t="shared" ca="1" si="0"/>
        <v>42826</v>
      </c>
      <c r="D36" s="120"/>
      <c r="E36" s="117">
        <f>IF(ISERROR(VLOOKUP($B36,Master!$B:$E,4,FALSE)),"",VLOOKUP($B36,Master!$B:$E,4,FALSE))</f>
        <v>0</v>
      </c>
      <c r="F36" s="117">
        <f t="shared" si="1"/>
        <v>0</v>
      </c>
      <c r="O36" s="29" t="str">
        <f>Master!$B37</f>
        <v>dress besar</v>
      </c>
    </row>
    <row r="37" spans="1:15">
      <c r="A37" s="117">
        <f ca="1">IF(ISERROR(VLOOKUP(($B37&amp;"Balance"),Stock!$A:$W,HLOOKUP($C37,Stock!$D$5:$U$696,692,FALSE)+1,FALSE)),0,VLOOKUP(($B37&amp;"Balance"),Stock!$A:$W,HLOOKUP($C37,Stock!$D$5:$U$696,692,FALSE)+1,FALSE))</f>
        <v>0</v>
      </c>
      <c r="B37" s="118"/>
      <c r="C37" s="119" t="str">
        <f t="shared" ca="1" si="0"/>
        <v/>
      </c>
      <c r="D37" s="120"/>
      <c r="E37" s="117">
        <f>IF(ISERROR(VLOOKUP($B37,Master!$B:$E,4,FALSE)),"",VLOOKUP($B37,Master!$B:$E,4,FALSE))</f>
        <v>0</v>
      </c>
      <c r="F37" s="117">
        <f t="shared" si="1"/>
        <v>0</v>
      </c>
      <c r="O37" s="29" t="str">
        <f>Master!$B38</f>
        <v>k.belang ss</v>
      </c>
    </row>
    <row r="38" spans="1:15">
      <c r="A38" s="117">
        <f ca="1">IF(ISERROR(VLOOKUP(($B38&amp;"Balance"),Stock!$A:$W,HLOOKUP($C38,Stock!$D$5:$U$696,692,FALSE)+1,FALSE)),0,VLOOKUP(($B38&amp;"Balance"),Stock!$A:$W,HLOOKUP($C38,Stock!$D$5:$U$696,692,FALSE)+1,FALSE))</f>
        <v>0</v>
      </c>
      <c r="B38" s="118"/>
      <c r="C38" s="119" t="str">
        <f t="shared" ca="1" si="0"/>
        <v/>
      </c>
      <c r="D38" s="120"/>
      <c r="E38" s="117">
        <f>IF(ISERROR(VLOOKUP($B38,Master!$B:$E,4,FALSE)),"",VLOOKUP($B38,Master!$B:$E,4,FALSE))</f>
        <v>0</v>
      </c>
      <c r="F38" s="117">
        <f t="shared" si="1"/>
        <v>0</v>
      </c>
      <c r="O38" s="29" t="str">
        <f>Master!$B39</f>
        <v>k.belang s</v>
      </c>
    </row>
    <row r="39" spans="1:15">
      <c r="A39" s="117">
        <f ca="1">IF(ISERROR(VLOOKUP(($B39&amp;"Balance"),Stock!$A:$W,HLOOKUP($C39,Stock!$D$5:$U$696,692,FALSE)+1,FALSE)),0,VLOOKUP(($B39&amp;"Balance"),Stock!$A:$W,HLOOKUP($C39,Stock!$D$5:$U$696,692,FALSE)+1,FALSE))</f>
        <v>0</v>
      </c>
      <c r="B39" s="118" t="s">
        <v>53</v>
      </c>
      <c r="C39" s="119">
        <f t="shared" ca="1" si="0"/>
        <v>42826</v>
      </c>
      <c r="D39" s="120"/>
      <c r="E39" s="117">
        <f>IF(ISERROR(VLOOKUP($B39,Master!$B:$E,4,FALSE)),"",VLOOKUP($B39,Master!$B:$E,4,FALSE))</f>
        <v>0</v>
      </c>
      <c r="F39" s="117">
        <f t="shared" si="1"/>
        <v>0</v>
      </c>
      <c r="O39" s="29" t="str">
        <f>Master!$B40</f>
        <v>k.belang M</v>
      </c>
    </row>
    <row r="40" spans="1:15">
      <c r="A40" s="117">
        <f ca="1">IF(ISERROR(VLOOKUP(($B40&amp;"Balance"),Stock!$A:$W,HLOOKUP($C40,Stock!$D$5:$U$696,692,FALSE)+1,FALSE)),0,VLOOKUP(($B40&amp;"Balance"),Stock!$A:$W,HLOOKUP($C40,Stock!$D$5:$U$696,692,FALSE)+1,FALSE))</f>
        <v>0</v>
      </c>
      <c r="B40" s="118" t="s">
        <v>52</v>
      </c>
      <c r="C40" s="119">
        <f t="shared" ca="1" si="0"/>
        <v>42826</v>
      </c>
      <c r="D40" s="120"/>
      <c r="E40" s="117">
        <f>IF(ISERROR(VLOOKUP($B40,Master!$B:$E,4,FALSE)),"",VLOOKUP($B40,Master!$B:$E,4,FALSE))</f>
        <v>0</v>
      </c>
      <c r="F40" s="117">
        <f t="shared" si="1"/>
        <v>0</v>
      </c>
      <c r="O40" s="29" t="str">
        <f>Master!$B41</f>
        <v>k. belang L</v>
      </c>
    </row>
    <row r="41" spans="1:15">
      <c r="A41" s="117">
        <f ca="1">IF(ISERROR(VLOOKUP(($B41&amp;"Balance"),Stock!$A:$W,HLOOKUP($C41,Stock!$D$5:$U$696,692,FALSE)+1,FALSE)),0,VLOOKUP(($B41&amp;"Balance"),Stock!$A:$W,HLOOKUP($C41,Stock!$D$5:$U$696,692,FALSE)+1,FALSE))</f>
        <v>0</v>
      </c>
      <c r="B41" s="118" t="s">
        <v>51</v>
      </c>
      <c r="C41" s="119">
        <f t="shared" ca="1" si="0"/>
        <v>42826</v>
      </c>
      <c r="D41" s="120"/>
      <c r="E41" s="117">
        <f>IF(ISERROR(VLOOKUP($B41,Master!$B:$E,4,FALSE)),"",VLOOKUP($B41,Master!$B:$E,4,FALSE))</f>
        <v>0</v>
      </c>
      <c r="F41" s="117">
        <f t="shared" si="1"/>
        <v>0</v>
      </c>
      <c r="O41" s="29" t="str">
        <f>Master!$B42</f>
        <v>k. belang xL</v>
      </c>
    </row>
    <row r="42" spans="1:15">
      <c r="A42" s="117">
        <f ca="1">IF(ISERROR(VLOOKUP(($B42&amp;"Balance"),Stock!$A:$W,HLOOKUP($C42,Stock!$D$5:$U$696,692,FALSE)+1,FALSE)),0,VLOOKUP(($B42&amp;"Balance"),Stock!$A:$W,HLOOKUP($C42,Stock!$D$5:$U$696,692,FALSE)+1,FALSE))</f>
        <v>0</v>
      </c>
      <c r="B42" s="118" t="s">
        <v>135</v>
      </c>
      <c r="C42" s="119">
        <f t="shared" ca="1" si="0"/>
        <v>42826</v>
      </c>
      <c r="D42" s="120"/>
      <c r="E42" s="117">
        <f>IF(ISERROR(VLOOKUP($B42,Master!$B:$E,4,FALSE)),"",VLOOKUP($B42,Master!$B:$E,4,FALSE))</f>
        <v>0</v>
      </c>
      <c r="F42" s="117">
        <f t="shared" si="1"/>
        <v>0</v>
      </c>
      <c r="O42" s="29" t="str">
        <f>Master!$B43</f>
        <v>krah S</v>
      </c>
    </row>
    <row r="43" spans="1:15">
      <c r="A43" s="117">
        <f ca="1">IF(ISERROR(VLOOKUP(($B43&amp;"Balance"),Stock!$A:$W,HLOOKUP($C43,Stock!$D$5:$U$696,692,FALSE)+1,FALSE)),0,VLOOKUP(($B43&amp;"Balance"),Stock!$A:$W,HLOOKUP($C43,Stock!$D$5:$U$696,692,FALSE)+1,FALSE))</f>
        <v>0</v>
      </c>
      <c r="B43" s="118" t="s">
        <v>136</v>
      </c>
      <c r="C43" s="119">
        <f t="shared" ca="1" si="0"/>
        <v>42826</v>
      </c>
      <c r="D43" s="120"/>
      <c r="E43" s="117">
        <f>IF(ISERROR(VLOOKUP($B43,Master!$B:$E,4,FALSE)),"",VLOOKUP($B43,Master!$B:$E,4,FALSE))</f>
        <v>0</v>
      </c>
      <c r="F43" s="117">
        <f t="shared" si="1"/>
        <v>0</v>
      </c>
      <c r="O43" s="29" t="str">
        <f>Master!$B44</f>
        <v>krah M</v>
      </c>
    </row>
    <row r="44" spans="1:15">
      <c r="A44" s="117">
        <f ca="1">IF(ISERROR(VLOOKUP(($B44&amp;"Balance"),Stock!$A:$W,HLOOKUP($C44,Stock!$D$5:$U$696,692,FALSE)+1,FALSE)),0,VLOOKUP(($B44&amp;"Balance"),Stock!$A:$W,HLOOKUP($C44,Stock!$D$5:$U$696,692,FALSE)+1,FALSE))</f>
        <v>0</v>
      </c>
      <c r="B44" s="118" t="s">
        <v>81</v>
      </c>
      <c r="C44" s="119">
        <f t="shared" ca="1" si="0"/>
        <v>42826</v>
      </c>
      <c r="D44" s="120"/>
      <c r="E44" s="117">
        <f>IF(ISERROR(VLOOKUP($B44,Master!$B:$E,4,FALSE)),"",VLOOKUP($B44,Master!$B:$E,4,FALSE))</f>
        <v>0</v>
      </c>
      <c r="F44" s="117">
        <f t="shared" si="1"/>
        <v>0</v>
      </c>
      <c r="O44" s="29" t="str">
        <f>Master!$B45</f>
        <v>krah L</v>
      </c>
    </row>
    <row r="45" spans="1:15">
      <c r="A45" s="117">
        <f ca="1">IF(ISERROR(VLOOKUP(($B45&amp;"Balance"),Stock!$A:$W,HLOOKUP($C45,Stock!$D$5:$U$696,692,FALSE)+1,FALSE)),0,VLOOKUP(($B45&amp;"Balance"),Stock!$A:$W,HLOOKUP($C45,Stock!$D$5:$U$696,692,FALSE)+1,FALSE))</f>
        <v>0</v>
      </c>
      <c r="B45" s="118" t="s">
        <v>80</v>
      </c>
      <c r="C45" s="119">
        <f t="shared" ca="1" si="0"/>
        <v>42826</v>
      </c>
      <c r="D45" s="120"/>
      <c r="E45" s="117">
        <f>IF(ISERROR(VLOOKUP($B45,Master!$B:$E,4,FALSE)),"",VLOOKUP($B45,Master!$B:$E,4,FALSE))</f>
        <v>0</v>
      </c>
      <c r="F45" s="117">
        <f t="shared" si="1"/>
        <v>0</v>
      </c>
      <c r="O45" s="29" t="str">
        <f>Master!$B46</f>
        <v>krah xl</v>
      </c>
    </row>
    <row r="46" spans="1:15">
      <c r="A46" s="117">
        <f ca="1">IF(ISERROR(VLOOKUP(($B46&amp;"Balance"),Stock!$A:$W,HLOOKUP($C46,Stock!$D$5:$U$696,692,FALSE)+1,FALSE)),0,VLOOKUP(($B46&amp;"Balance"),Stock!$A:$W,HLOOKUP($C46,Stock!$D$5:$U$696,692,FALSE)+1,FALSE))</f>
        <v>0</v>
      </c>
      <c r="B46" s="118" t="s">
        <v>79</v>
      </c>
      <c r="C46" s="119">
        <f t="shared" ca="1" si="0"/>
        <v>42826</v>
      </c>
      <c r="D46" s="120"/>
      <c r="E46" s="117">
        <f>IF(ISERROR(VLOOKUP($B46,Master!$B:$E,4,FALSE)),"",VLOOKUP($B46,Master!$B:$E,4,FALSE))</f>
        <v>0</v>
      </c>
      <c r="F46" s="117">
        <f t="shared" si="1"/>
        <v>0</v>
      </c>
      <c r="O46" s="29" t="str">
        <f>Master!$B47</f>
        <v>k.belang TP M</v>
      </c>
    </row>
    <row r="47" spans="1:15">
      <c r="A47" s="117">
        <f ca="1">IF(ISERROR(VLOOKUP(($B47&amp;"Balance"),Stock!$A:$W,HLOOKUP($C47,Stock!$D$5:$U$696,692,FALSE)+1,FALSE)),0,VLOOKUP(($B47&amp;"Balance"),Stock!$A:$W,HLOOKUP($C47,Stock!$D$5:$U$696,692,FALSE)+1,FALSE))</f>
        <v>0</v>
      </c>
      <c r="B47" s="118" t="s">
        <v>82</v>
      </c>
      <c r="C47" s="119">
        <f t="shared" ca="1" si="0"/>
        <v>42826</v>
      </c>
      <c r="D47" s="120"/>
      <c r="E47" s="117">
        <f>IF(ISERROR(VLOOKUP($B47,Master!$B:$E,4,FALSE)),"",VLOOKUP($B47,Master!$B:$E,4,FALSE))</f>
        <v>0</v>
      </c>
      <c r="F47" s="117">
        <f t="shared" si="1"/>
        <v>0</v>
      </c>
      <c r="O47" s="29" t="str">
        <f>Master!$B48</f>
        <v>k.belang TP L</v>
      </c>
    </row>
    <row r="48" spans="1:15">
      <c r="A48" s="117">
        <f ca="1">IF(ISERROR(VLOOKUP(($B48&amp;"Balance"),Stock!$A:$W,HLOOKUP($C48,Stock!$D$5:$U$696,692,FALSE)+1,FALSE)),0,VLOOKUP(($B48&amp;"Balance"),Stock!$A:$W,HLOOKUP($C48,Stock!$D$5:$U$696,692,FALSE)+1,FALSE))</f>
        <v>0</v>
      </c>
      <c r="B48" s="118" t="s">
        <v>163</v>
      </c>
      <c r="C48" s="119">
        <f t="shared" ca="1" si="0"/>
        <v>42826</v>
      </c>
      <c r="D48" s="120"/>
      <c r="E48" s="117">
        <f>IF(ISERROR(VLOOKUP($B48,Master!$B:$E,4,FALSE)),"",VLOOKUP($B48,Master!$B:$E,4,FALSE))</f>
        <v>0</v>
      </c>
      <c r="F48" s="117">
        <f t="shared" si="1"/>
        <v>0</v>
      </c>
      <c r="O48" s="29" t="str">
        <f>Master!$B49</f>
        <v>lekbong</v>
      </c>
    </row>
    <row r="49" spans="1:15">
      <c r="A49" s="117">
        <f ca="1">IF(ISERROR(VLOOKUP(($B49&amp;"Balance"),Stock!$A:$W,HLOOKUP($C49,Stock!$D$5:$U$696,692,FALSE)+1,FALSE)),0,VLOOKUP(($B49&amp;"Balance"),Stock!$A:$W,HLOOKUP($C49,Stock!$D$5:$U$696,692,FALSE)+1,FALSE))</f>
        <v>0</v>
      </c>
      <c r="B49" s="118" t="s">
        <v>164</v>
      </c>
      <c r="C49" s="119">
        <f t="shared" ca="1" si="0"/>
        <v>42826</v>
      </c>
      <c r="D49" s="120"/>
      <c r="E49" s="117">
        <f>IF(ISERROR(VLOOKUP($B49,Master!$B:$E,4,FALSE)),"",VLOOKUP($B49,Master!$B:$E,4,FALSE))</f>
        <v>0</v>
      </c>
      <c r="F49" s="117">
        <f t="shared" si="1"/>
        <v>0</v>
      </c>
      <c r="O49" s="29" t="str">
        <f>Master!$B50</f>
        <v>lekbong kartun</v>
      </c>
    </row>
    <row r="50" spans="1:15">
      <c r="A50" s="117">
        <f ca="1">IF(ISERROR(VLOOKUP(($B50&amp;"Balance"),Stock!$A:$W,HLOOKUP($C50,Stock!$D$5:$U$696,692,FALSE)+1,FALSE)),0,VLOOKUP(($B50&amp;"Balance"),Stock!$A:$W,HLOOKUP($C50,Stock!$D$5:$U$696,692,FALSE)+1,FALSE))</f>
        <v>0</v>
      </c>
      <c r="B50" s="118" t="s">
        <v>88</v>
      </c>
      <c r="C50" s="119">
        <f t="shared" ca="1" si="0"/>
        <v>42826</v>
      </c>
      <c r="D50" s="120"/>
      <c r="E50" s="117">
        <f>IF(ISERROR(VLOOKUP($B50,Master!$B:$E,4,FALSE)),"",VLOOKUP($B50,Master!$B:$E,4,FALSE))</f>
        <v>0</v>
      </c>
      <c r="F50" s="117">
        <f t="shared" si="1"/>
        <v>0</v>
      </c>
      <c r="O50" s="29" t="str">
        <f>Master!$B51</f>
        <v>kaos kartun</v>
      </c>
    </row>
    <row r="51" spans="1:15">
      <c r="A51" s="117">
        <f ca="1">IF(ISERROR(VLOOKUP(($B51&amp;"Balance"),Stock!$A:$W,HLOOKUP($C51,Stock!$D$5:$U$696,692,FALSE)+1,FALSE)),0,VLOOKUP(($B51&amp;"Balance"),Stock!$A:$W,HLOOKUP($C51,Stock!$D$5:$U$696,692,FALSE)+1,FALSE))</f>
        <v>0</v>
      </c>
      <c r="B51" s="118" t="s">
        <v>89</v>
      </c>
      <c r="C51" s="119">
        <f t="shared" ca="1" si="0"/>
        <v>42826</v>
      </c>
      <c r="D51" s="120"/>
      <c r="E51" s="117">
        <f>IF(ISERROR(VLOOKUP($B51,Master!$B:$E,4,FALSE)),"",VLOOKUP($B51,Master!$B:$E,4,FALSE))</f>
        <v>0</v>
      </c>
      <c r="F51" s="117">
        <f t="shared" si="1"/>
        <v>0</v>
      </c>
      <c r="O51" s="29" t="str">
        <f>Master!$B52</f>
        <v>kaos raglan anak</v>
      </c>
    </row>
    <row r="52" spans="1:15">
      <c r="A52" s="117">
        <f ca="1">IF(ISERROR(VLOOKUP(($B52&amp;"Balance"),Stock!$A:$W,HLOOKUP($C52,Stock!$D$5:$U$696,692,FALSE)+1,FALSE)),0,VLOOKUP(($B52&amp;"Balance"),Stock!$A:$W,HLOOKUP($C52,Stock!$D$5:$U$696,692,FALSE)+1,FALSE))</f>
        <v>0</v>
      </c>
      <c r="B52" s="118" t="s">
        <v>65</v>
      </c>
      <c r="C52" s="119">
        <f t="shared" ca="1" si="0"/>
        <v>42826</v>
      </c>
      <c r="D52" s="120"/>
      <c r="E52" s="117">
        <f>IF(ISERROR(VLOOKUP($B52,Master!$B:$E,4,FALSE)),"",VLOOKUP($B52,Master!$B:$E,4,FALSE))</f>
        <v>0</v>
      </c>
      <c r="F52" s="117">
        <f t="shared" si="1"/>
        <v>0</v>
      </c>
      <c r="O52" s="29" t="str">
        <f>Master!$B53</f>
        <v>sweter</v>
      </c>
    </row>
    <row r="53" spans="1:15">
      <c r="A53" s="117">
        <f ca="1">IF(ISERROR(VLOOKUP(($B53&amp;"Balance"),Stock!$A:$W,HLOOKUP($C53,Stock!$D$5:$U$696,692,FALSE)+1,FALSE)),0,VLOOKUP(($B53&amp;"Balance"),Stock!$A:$W,HLOOKUP($C53,Stock!$D$5:$U$696,692,FALSE)+1,FALSE))</f>
        <v>0</v>
      </c>
      <c r="B53" s="118" t="s">
        <v>70</v>
      </c>
      <c r="C53" s="119">
        <f t="shared" ca="1" si="0"/>
        <v>42826</v>
      </c>
      <c r="D53" s="120"/>
      <c r="E53" s="117">
        <f>IF(ISERROR(VLOOKUP($B53,Master!$B:$E,4,FALSE)),"",VLOOKUP($B53,Master!$B:$E,4,FALSE))</f>
        <v>0</v>
      </c>
      <c r="F53" s="117">
        <f t="shared" si="1"/>
        <v>0</v>
      </c>
      <c r="O53" s="29" t="str">
        <f>Master!$B54</f>
        <v>kaos ombak</v>
      </c>
    </row>
    <row r="54" spans="1:15">
      <c r="A54" s="117">
        <f ca="1">IF(ISERROR(VLOOKUP(($B54&amp;"Balance"),Stock!$A:$W,HLOOKUP($C54,Stock!$D$5:$U$696,692,FALSE)+1,FALSE)),0,VLOOKUP(($B54&amp;"Balance"),Stock!$A:$W,HLOOKUP($C54,Stock!$D$5:$U$696,692,FALSE)+1,FALSE))</f>
        <v>0</v>
      </c>
      <c r="B54" s="118" t="s">
        <v>112</v>
      </c>
      <c r="C54" s="119">
        <f t="shared" ca="1" si="0"/>
        <v>42826</v>
      </c>
      <c r="D54" s="120"/>
      <c r="E54" s="117">
        <f>IF(ISERROR(VLOOKUP($B54,Master!$B:$E,4,FALSE)),"",VLOOKUP($B54,Master!$B:$E,4,FALSE))</f>
        <v>0</v>
      </c>
      <c r="F54" s="117">
        <f t="shared" si="1"/>
        <v>0</v>
      </c>
      <c r="O54" s="29" t="str">
        <f>Master!$B55</f>
        <v>kaos banana kecil</v>
      </c>
    </row>
    <row r="55" spans="1:15">
      <c r="A55" s="117">
        <f ca="1">IF(ISERROR(VLOOKUP(($B55&amp;"Balance"),Stock!$A:$W,HLOOKUP($C55,Stock!$D$5:$U$696,692,FALSE)+1,FALSE)),0,VLOOKUP(($B55&amp;"Balance"),Stock!$A:$W,HLOOKUP($C55,Stock!$D$5:$U$696,692,FALSE)+1,FALSE))</f>
        <v>0</v>
      </c>
      <c r="B55" s="118" t="s">
        <v>41</v>
      </c>
      <c r="C55" s="119">
        <f t="shared" ca="1" si="0"/>
        <v>42826</v>
      </c>
      <c r="D55" s="120"/>
      <c r="E55" s="117">
        <f>IF(ISERROR(VLOOKUP($B55,Master!$B:$E,4,FALSE)),"",VLOOKUP($B55,Master!$B:$E,4,FALSE))</f>
        <v>0</v>
      </c>
      <c r="F55" s="117">
        <f t="shared" si="1"/>
        <v>0</v>
      </c>
      <c r="O55" s="29" t="str">
        <f>Master!$B56</f>
        <v>kaos banana besar</v>
      </c>
    </row>
    <row r="56" spans="1:15">
      <c r="A56" s="117">
        <f ca="1">IF(ISERROR(VLOOKUP(($B56&amp;"Balance"),Stock!$A:$W,HLOOKUP($C56,Stock!$D$5:$U$696,692,FALSE)+1,FALSE)),0,VLOOKUP(($B56&amp;"Balance"),Stock!$A:$W,HLOOKUP($C56,Stock!$D$5:$U$696,692,FALSE)+1,FALSE))</f>
        <v>0</v>
      </c>
      <c r="B56" s="118" t="s">
        <v>69</v>
      </c>
      <c r="C56" s="119">
        <f t="shared" ca="1" si="0"/>
        <v>42826</v>
      </c>
      <c r="D56" s="120"/>
      <c r="E56" s="117">
        <f>IF(ISERROR(VLOOKUP($B56,Master!$B:$E,4,FALSE)),"",VLOOKUP($B56,Master!$B:$E,4,FALSE))</f>
        <v>0</v>
      </c>
      <c r="F56" s="117">
        <f t="shared" si="1"/>
        <v>0</v>
      </c>
      <c r="O56" s="29" t="str">
        <f>Master!$B57</f>
        <v>kaos banana krah</v>
      </c>
    </row>
    <row r="57" spans="1:15">
      <c r="A57" s="117">
        <f ca="1">IF(ISERROR(VLOOKUP(($B57&amp;"Balance"),Stock!$A:$W,HLOOKUP($C57,Stock!$D$5:$U$696,692,FALSE)+1,FALSE)),0,VLOOKUP(($B57&amp;"Balance"),Stock!$A:$W,HLOOKUP($C57,Stock!$D$5:$U$696,692,FALSE)+1,FALSE))</f>
        <v>0</v>
      </c>
      <c r="B57" s="118" t="s">
        <v>58</v>
      </c>
      <c r="C57" s="119">
        <f t="shared" ca="1" si="0"/>
        <v>42826</v>
      </c>
      <c r="D57" s="120"/>
      <c r="E57" s="117">
        <f>IF(ISERROR(VLOOKUP($B57,Master!$B:$E,4,FALSE)),"",VLOOKUP($B57,Master!$B:$E,4,FALSE))</f>
        <v>0</v>
      </c>
      <c r="F57" s="117">
        <f t="shared" si="1"/>
        <v>0</v>
      </c>
      <c r="O57" s="29" t="str">
        <f>Master!$B58</f>
        <v>kaos banana TP</v>
      </c>
    </row>
    <row r="58" spans="1:15">
      <c r="A58" s="117">
        <f ca="1">IF(ISERROR(VLOOKUP(($B58&amp;"Balance"),Stock!$A:$W,HLOOKUP($C58,Stock!$D$5:$U$696,692,FALSE)+1,FALSE)),0,VLOOKUP(($B58&amp;"Balance"),Stock!$A:$W,HLOOKUP($C58,Stock!$D$5:$U$696,692,FALSE)+1,FALSE))</f>
        <v>0</v>
      </c>
      <c r="B58" s="118" t="s">
        <v>57</v>
      </c>
      <c r="C58" s="119">
        <f t="shared" ca="1" si="0"/>
        <v>42826</v>
      </c>
      <c r="D58" s="120"/>
      <c r="E58" s="117">
        <f>IF(ISERROR(VLOOKUP($B58,Master!$B:$E,4,FALSE)),"",VLOOKUP($B58,Master!$B:$E,4,FALSE))</f>
        <v>0</v>
      </c>
      <c r="F58" s="117">
        <f t="shared" si="1"/>
        <v>0</v>
      </c>
      <c r="O58" s="29" t="str">
        <f>Master!$B59</f>
        <v>Dress Banana</v>
      </c>
    </row>
    <row r="59" spans="1:15">
      <c r="A59" s="117">
        <f ca="1">IF(ISERROR(VLOOKUP(($B59&amp;"Balance"),Stock!$A:$W,HLOOKUP($C59,Stock!$D$5:$U$696,692,FALSE)+1,FALSE)),0,VLOOKUP(($B59&amp;"Balance"),Stock!$A:$W,HLOOKUP($C59,Stock!$D$5:$U$696,692,FALSE)+1,FALSE))</f>
        <v>0</v>
      </c>
      <c r="B59" s="118" t="s">
        <v>59</v>
      </c>
      <c r="C59" s="119">
        <f t="shared" ca="1" si="0"/>
        <v>42826</v>
      </c>
      <c r="D59" s="120"/>
      <c r="E59" s="117">
        <f>IF(ISERROR(VLOOKUP($B59,Master!$B:$E,4,FALSE)),"",VLOOKUP($B59,Master!$B:$E,4,FALSE))</f>
        <v>0</v>
      </c>
      <c r="F59" s="117">
        <f t="shared" si="1"/>
        <v>0</v>
      </c>
      <c r="O59" s="29" t="str">
        <f>Master!$B60</f>
        <v>Kaos Kids</v>
      </c>
    </row>
    <row r="60" spans="1:15">
      <c r="A60" s="117">
        <f ca="1">IF(ISERROR(VLOOKUP(($B60&amp;"Balance"),Stock!$A:$W,HLOOKUP($C60,Stock!$D$5:$U$696,692,FALSE)+1,FALSE)),0,VLOOKUP(($B60&amp;"Balance"),Stock!$A:$W,HLOOKUP($C60,Stock!$D$5:$U$696,692,FALSE)+1,FALSE))</f>
        <v>0</v>
      </c>
      <c r="B60" s="118" t="s">
        <v>108</v>
      </c>
      <c r="C60" s="119">
        <f t="shared" ca="1" si="0"/>
        <v>42826</v>
      </c>
      <c r="D60" s="120"/>
      <c r="E60" s="117">
        <f>IF(ISERROR(VLOOKUP($B60,Master!$B:$E,4,FALSE)),"",VLOOKUP($B60,Master!$B:$E,4,FALSE))</f>
        <v>0</v>
      </c>
      <c r="F60" s="117">
        <f t="shared" si="1"/>
        <v>0</v>
      </c>
      <c r="O60" s="29" t="str">
        <f>Master!$B61</f>
        <v>set ST banana</v>
      </c>
    </row>
    <row r="61" spans="1:15">
      <c r="A61" s="117">
        <f ca="1">IF(ISERROR(VLOOKUP(($B61&amp;"Balance"),Stock!$A:$W,HLOOKUP($C61,Stock!$D$5:$U$696,692,FALSE)+1,FALSE)),0,VLOOKUP(($B61&amp;"Balance"),Stock!$A:$W,HLOOKUP($C61,Stock!$D$5:$U$696,692,FALSE)+1,FALSE))</f>
        <v>0</v>
      </c>
      <c r="B61" s="118" t="s">
        <v>167</v>
      </c>
      <c r="C61" s="119">
        <f t="shared" ca="1" si="0"/>
        <v>42826</v>
      </c>
      <c r="D61" s="120"/>
      <c r="E61" s="117">
        <f>IF(ISERROR(VLOOKUP($B61,Master!$B:$E,4,FALSE)),"",VLOOKUP($B61,Master!$B:$E,4,FALSE))</f>
        <v>0</v>
      </c>
      <c r="F61" s="117">
        <f t="shared" si="1"/>
        <v>0</v>
      </c>
      <c r="O61" s="29" t="str">
        <f>Master!$B62</f>
        <v>kaos minerva</v>
      </c>
    </row>
    <row r="62" spans="1:15">
      <c r="A62" s="117">
        <f ca="1">IF(ISERROR(VLOOKUP(($B62&amp;"Balance"),Stock!$A:$W,HLOOKUP($C62,Stock!$D$5:$U$696,692,FALSE)+1,FALSE)),0,VLOOKUP(($B62&amp;"Balance"),Stock!$A:$W,HLOOKUP($C62,Stock!$D$5:$U$696,692,FALSE)+1,FALSE))</f>
        <v>0</v>
      </c>
      <c r="B62" s="118" t="s">
        <v>314</v>
      </c>
      <c r="C62" s="119">
        <f t="shared" ca="1" si="0"/>
        <v>42826</v>
      </c>
      <c r="D62" s="120"/>
      <c r="E62" s="117">
        <f>IF(ISERROR(VLOOKUP($B62,Master!$B:$E,4,FALSE)),"",VLOOKUP($B62,Master!$B:$E,4,FALSE))</f>
        <v>0</v>
      </c>
      <c r="F62" s="117">
        <f t="shared" si="1"/>
        <v>0</v>
      </c>
      <c r="O62" s="29" t="str">
        <f>Master!$B63</f>
        <v>kaos C/15 sablon</v>
      </c>
    </row>
    <row r="63" spans="1:15">
      <c r="A63" s="117">
        <f ca="1">IF(ISERROR(VLOOKUP(($B63&amp;"Balance"),Stock!$A:$W,HLOOKUP($C63,Stock!$D$5:$U$696,692,FALSE)+1,FALSE)),0,VLOOKUP(($B63&amp;"Balance"),Stock!$A:$W,HLOOKUP($C63,Stock!$D$5:$U$696,692,FALSE)+1,FALSE))</f>
        <v>0</v>
      </c>
      <c r="B63" s="118" t="s">
        <v>138</v>
      </c>
      <c r="C63" s="119">
        <f t="shared" ca="1" si="0"/>
        <v>42826</v>
      </c>
      <c r="D63" s="120"/>
      <c r="E63" s="117">
        <f>IF(ISERROR(VLOOKUP($B63,Master!$B:$E,4,FALSE)),"",VLOOKUP($B63,Master!$B:$E,4,FALSE))</f>
        <v>0</v>
      </c>
      <c r="F63" s="117">
        <f t="shared" si="1"/>
        <v>0</v>
      </c>
      <c r="O63" s="29" t="str">
        <f>Master!$B64</f>
        <v>kaos C/15 cewe</v>
      </c>
    </row>
    <row r="64" spans="1:15">
      <c r="A64" s="117">
        <f ca="1">IF(ISERROR(VLOOKUP(($B64&amp;"Balance"),Stock!$A:$W,HLOOKUP($C64,Stock!$D$5:$U$696,692,FALSE)+1,FALSE)),0,VLOOKUP(($B64&amp;"Balance"),Stock!$A:$W,HLOOKUP($C64,Stock!$D$5:$U$696,692,FALSE)+1,FALSE))</f>
        <v>0</v>
      </c>
      <c r="B64" s="118" t="s">
        <v>139</v>
      </c>
      <c r="C64" s="119">
        <f t="shared" ca="1" si="0"/>
        <v>42826</v>
      </c>
      <c r="D64" s="120"/>
      <c r="E64" s="117">
        <f>IF(ISERROR(VLOOKUP($B64,Master!$B:$E,4,FALSE)),"",VLOOKUP($B64,Master!$B:$E,4,FALSE))</f>
        <v>0</v>
      </c>
      <c r="F64" s="117">
        <f t="shared" si="1"/>
        <v>0</v>
      </c>
      <c r="O64" s="29" t="str">
        <f>Master!$B65</f>
        <v>kaos gliter</v>
      </c>
    </row>
    <row r="65" spans="1:15">
      <c r="A65" s="117">
        <f ca="1">IF(ISERROR(VLOOKUP(($B65&amp;"Balance"),Stock!$A:$W,HLOOKUP($C65,Stock!$D$5:$U$696,692,FALSE)+1,FALSE)),0,VLOOKUP(($B65&amp;"Balance"),Stock!$A:$W,HLOOKUP($C65,Stock!$D$5:$U$696,692,FALSE)+1,FALSE))</f>
        <v>0</v>
      </c>
      <c r="B65" s="118" t="s">
        <v>110</v>
      </c>
      <c r="C65" s="119">
        <f t="shared" ca="1" si="0"/>
        <v>42826</v>
      </c>
      <c r="D65" s="120"/>
      <c r="E65" s="117">
        <f>IF(ISERROR(VLOOKUP($B65,Master!$B:$E,4,FALSE)),"",VLOOKUP($B65,Master!$B:$E,4,FALSE))</f>
        <v>0</v>
      </c>
      <c r="F65" s="117">
        <f t="shared" si="1"/>
        <v>0</v>
      </c>
      <c r="O65" s="29" t="str">
        <f>Master!$B66</f>
        <v>kaos stabilo putih</v>
      </c>
    </row>
    <row r="66" spans="1:15">
      <c r="A66" s="117">
        <f ca="1">IF(ISERROR(VLOOKUP(($B66&amp;"Balance"),Stock!$A:$W,HLOOKUP($C66,Stock!$D$5:$U$696,692,FALSE)+1,FALSE)),0,VLOOKUP(($B66&amp;"Balance"),Stock!$A:$W,HLOOKUP($C66,Stock!$D$5:$U$696,692,FALSE)+1,FALSE))</f>
        <v>0</v>
      </c>
      <c r="B66" s="118" t="s">
        <v>109</v>
      </c>
      <c r="C66" s="119">
        <f t="shared" ca="1" si="0"/>
        <v>42826</v>
      </c>
      <c r="D66" s="120"/>
      <c r="E66" s="117">
        <f>IF(ISERROR(VLOOKUP($B66,Master!$B:$E,4,FALSE)),"",VLOOKUP($B66,Master!$B:$E,4,FALSE))</f>
        <v>0</v>
      </c>
      <c r="F66" s="117">
        <f t="shared" si="1"/>
        <v>0</v>
      </c>
      <c r="O66" s="29" t="str">
        <f>Master!$B67</f>
        <v>kaos stabilo warna</v>
      </c>
    </row>
    <row r="67" spans="1:15">
      <c r="A67" s="117">
        <f ca="1">IF(ISERROR(VLOOKUP(($B67&amp;"Balance"),Stock!$A:$W,HLOOKUP($C67,Stock!$D$5:$U$696,692,FALSE)+1,FALSE)),0,VLOOKUP(($B67&amp;"Balance"),Stock!$A:$W,HLOOKUP($C67,Stock!$D$5:$U$696,692,FALSE)+1,FALSE))</f>
        <v>0</v>
      </c>
      <c r="B67" s="118" t="s">
        <v>111</v>
      </c>
      <c r="C67" s="119">
        <f t="shared" ca="1" si="0"/>
        <v>42826</v>
      </c>
      <c r="D67" s="120"/>
      <c r="E67" s="117">
        <f>IF(ISERROR(VLOOKUP($B67,Master!$B:$E,4,FALSE)),"",VLOOKUP($B67,Master!$B:$E,4,FALSE))</f>
        <v>0</v>
      </c>
      <c r="F67" s="117">
        <f t="shared" si="1"/>
        <v>0</v>
      </c>
      <c r="O67" s="29" t="str">
        <f>Master!$B68</f>
        <v>baju tidur ABG/ daster</v>
      </c>
    </row>
    <row r="68" spans="1:15">
      <c r="A68" s="117">
        <f ca="1">IF(ISERROR(VLOOKUP(($B68&amp;"Balance"),Stock!$A:$W,HLOOKUP($C68,Stock!$D$5:$U$696,692,FALSE)+1,FALSE)),0,VLOOKUP(($B68&amp;"Balance"),Stock!$A:$W,HLOOKUP($C68,Stock!$D$5:$U$696,692,FALSE)+1,FALSE))</f>
        <v>0</v>
      </c>
      <c r="B68" s="118" t="s">
        <v>68</v>
      </c>
      <c r="C68" s="119">
        <f t="shared" ca="1" si="0"/>
        <v>42826</v>
      </c>
      <c r="D68" s="120"/>
      <c r="E68" s="117">
        <f>IF(ISERROR(VLOOKUP($B68,Master!$B:$E,4,FALSE)),"",VLOOKUP($B68,Master!$B:$E,4,FALSE))</f>
        <v>0</v>
      </c>
      <c r="F68" s="117">
        <f t="shared" si="1"/>
        <v>0</v>
      </c>
      <c r="O68" s="29" t="str">
        <f>Master!$B69</f>
        <v>baju tidur ABG/ set cp</v>
      </c>
    </row>
    <row r="69" spans="1:15">
      <c r="A69" s="117">
        <f ca="1">IF(ISERROR(VLOOKUP(($B69&amp;"Balance"),Stock!$A:$W,HLOOKUP($C69,Stock!$D$5:$U$696,692,FALSE)+1,FALSE)),0,VLOOKUP(($B69&amp;"Balance"),Stock!$A:$W,HLOOKUP($C69,Stock!$D$5:$U$696,692,FALSE)+1,FALSE))</f>
        <v>0</v>
      </c>
      <c r="B69" s="118" t="s">
        <v>62</v>
      </c>
      <c r="C69" s="119">
        <f t="shared" ca="1" si="0"/>
        <v>42826</v>
      </c>
      <c r="D69" s="120"/>
      <c r="E69" s="117">
        <f>IF(ISERROR(VLOOKUP($B69,Master!$B:$E,4,FALSE)),"",VLOOKUP($B69,Master!$B:$E,4,FALSE))</f>
        <v>0</v>
      </c>
      <c r="F69" s="117">
        <f t="shared" si="1"/>
        <v>0</v>
      </c>
      <c r="O69" s="29" t="str">
        <f>Master!$B70</f>
        <v>baju tidur ABG/ set 3/4</v>
      </c>
    </row>
    <row r="70" spans="1:15">
      <c r="A70" s="117">
        <f ca="1">IF(ISERROR(VLOOKUP(($B70&amp;"Balance"),Stock!$A:$W,HLOOKUP($C70,Stock!$D$5:$U$696,692,FALSE)+1,FALSE)),0,VLOOKUP(($B70&amp;"Balance"),Stock!$A:$W,HLOOKUP($C70,Stock!$D$5:$U$696,692,FALSE)+1,FALSE))</f>
        <v>0</v>
      </c>
      <c r="B70" s="118" t="s">
        <v>137</v>
      </c>
      <c r="C70" s="119">
        <f t="shared" ref="C70:C132" ca="1" si="2">IF($B70="","",TODAY())</f>
        <v>42826</v>
      </c>
      <c r="D70" s="120"/>
      <c r="E70" s="117">
        <f>IF(ISERROR(VLOOKUP($B70,Master!$B:$E,4,FALSE)),"",VLOOKUP($B70,Master!$B:$E,4,FALSE))</f>
        <v>0</v>
      </c>
      <c r="F70" s="117">
        <f t="shared" ref="F70:F133" si="3">IF(ISERROR($D70*$E70),"",($D70*$E70))</f>
        <v>0</v>
      </c>
      <c r="O70" s="29" t="str">
        <f>Master!$B71</f>
        <v>kaos ST S</v>
      </c>
    </row>
    <row r="71" spans="1:15">
      <c r="A71" s="117">
        <f ca="1">IF(ISERROR(VLOOKUP(($B71&amp;"Balance"),Stock!$A:$W,HLOOKUP($C71,Stock!$D$5:$U$696,692,FALSE)+1,FALSE)),0,VLOOKUP(($B71&amp;"Balance"),Stock!$A:$W,HLOOKUP($C71,Stock!$D$5:$U$696,692,FALSE)+1,FALSE))</f>
        <v>0</v>
      </c>
      <c r="B71" s="118" t="s">
        <v>64</v>
      </c>
      <c r="C71" s="119">
        <f t="shared" ca="1" si="2"/>
        <v>42826</v>
      </c>
      <c r="D71" s="120"/>
      <c r="E71" s="117">
        <f>IF(ISERROR(VLOOKUP($B71,Master!$B:$E,4,FALSE)),"",VLOOKUP($B71,Master!$B:$E,4,FALSE))</f>
        <v>0</v>
      </c>
      <c r="F71" s="117">
        <f t="shared" si="3"/>
        <v>0</v>
      </c>
      <c r="O71" s="29" t="str">
        <f>Master!$B72</f>
        <v>kaos ST M</v>
      </c>
    </row>
    <row r="72" spans="1:15">
      <c r="A72" s="117">
        <f ca="1">IF(ISERROR(VLOOKUP(($B72&amp;"Balance"),Stock!$A:$W,HLOOKUP($C72,Stock!$D$5:$U$696,692,FALSE)+1,FALSE)),0,VLOOKUP(($B72&amp;"Balance"),Stock!$A:$W,HLOOKUP($C72,Stock!$D$5:$U$696,692,FALSE)+1,FALSE))</f>
        <v>0</v>
      </c>
      <c r="B72" s="118" t="s">
        <v>229</v>
      </c>
      <c r="C72" s="119">
        <f t="shared" ca="1" si="2"/>
        <v>42826</v>
      </c>
      <c r="D72" s="120"/>
      <c r="E72" s="117">
        <f>IF(ISERROR(VLOOKUP($B72,Master!$B:$E,4,FALSE)),"",VLOOKUP($B72,Master!$B:$E,4,FALSE))</f>
        <v>0</v>
      </c>
      <c r="F72" s="117">
        <f t="shared" si="3"/>
        <v>0</v>
      </c>
      <c r="O72" s="29" t="str">
        <f>Master!$B73</f>
        <v>kaos ST L</v>
      </c>
    </row>
    <row r="73" spans="1:15">
      <c r="A73" s="117">
        <f ca="1">IF(ISERROR(VLOOKUP(($B73&amp;"Balance"),Stock!$A:$W,HLOOKUP($C73,Stock!$D$5:$U$696,692,FALSE)+1,FALSE)),0,VLOOKUP(($B73&amp;"Balance"),Stock!$A:$W,HLOOKUP($C73,Stock!$D$5:$U$696,692,FALSE)+1,FALSE))</f>
        <v>0</v>
      </c>
      <c r="B73" s="118" t="s">
        <v>250</v>
      </c>
      <c r="C73" s="119">
        <f t="shared" ca="1" si="2"/>
        <v>42826</v>
      </c>
      <c r="D73" s="120"/>
      <c r="E73" s="117">
        <f>IF(ISERROR(VLOOKUP($B73,Master!$B:$E,4,FALSE)),"",VLOOKUP($B73,Master!$B:$E,4,FALSE))</f>
        <v>0</v>
      </c>
      <c r="F73" s="117">
        <f t="shared" si="3"/>
        <v>0</v>
      </c>
      <c r="O73" s="29" t="str">
        <f>Master!$B74</f>
        <v>jaket 4 - 6</v>
      </c>
    </row>
    <row r="74" spans="1:15">
      <c r="A74" s="117">
        <f ca="1">IF(ISERROR(VLOOKUP(($B74&amp;"Balance"),Stock!$A:$W,HLOOKUP($C74,Stock!$D$5:$U$696,692,FALSE)+1,FALSE)),0,VLOOKUP(($B74&amp;"Balance"),Stock!$A:$W,HLOOKUP($C74,Stock!$D$5:$U$696,692,FALSE)+1,FALSE))</f>
        <v>0</v>
      </c>
      <c r="B74" s="118" t="s">
        <v>5</v>
      </c>
      <c r="C74" s="119">
        <f t="shared" ca="1" si="2"/>
        <v>42826</v>
      </c>
      <c r="D74" s="120"/>
      <c r="E74" s="117">
        <f>IF(ISERROR(VLOOKUP($B74,Master!$B:$E,4,FALSE)),"",VLOOKUP($B74,Master!$B:$E,4,FALSE))</f>
        <v>0</v>
      </c>
      <c r="F74" s="117">
        <f t="shared" si="3"/>
        <v>0</v>
      </c>
      <c r="O74" s="29" t="str">
        <f>Master!$B75</f>
        <v>jaket baseball</v>
      </c>
    </row>
    <row r="75" spans="1:15">
      <c r="A75" s="117">
        <f ca="1">IF(ISERROR(VLOOKUP(($B75&amp;"Balance"),Stock!$A:$W,HLOOKUP($C75,Stock!$D$5:$U$696,692,FALSE)+1,FALSE)),0,VLOOKUP(($B75&amp;"Balance"),Stock!$A:$W,HLOOKUP($C75,Stock!$D$5:$U$696,692,FALSE)+1,FALSE))</f>
        <v>0</v>
      </c>
      <c r="B75" s="118" t="s">
        <v>7</v>
      </c>
      <c r="C75" s="119">
        <f t="shared" ca="1" si="2"/>
        <v>42826</v>
      </c>
      <c r="D75" s="120"/>
      <c r="E75" s="117">
        <f>IF(ISERROR(VLOOKUP($B75,Master!$B:$E,4,FALSE)),"",VLOOKUP($B75,Master!$B:$E,4,FALSE))</f>
        <v>0</v>
      </c>
      <c r="F75" s="117">
        <f t="shared" si="3"/>
        <v>0</v>
      </c>
      <c r="O75" s="29" t="str">
        <f>Master!$B76</f>
        <v>set TP M</v>
      </c>
    </row>
    <row r="76" spans="1:15">
      <c r="A76" s="117">
        <f ca="1">IF(ISERROR(VLOOKUP(($B76&amp;"Balance"),Stock!$A:$W,HLOOKUP($C76,Stock!$D$5:$U$696,692,FALSE)+1,FALSE)),0,VLOOKUP(($B76&amp;"Balance"),Stock!$A:$W,HLOOKUP($C76,Stock!$D$5:$U$696,692,FALSE)+1,FALSE))</f>
        <v>0</v>
      </c>
      <c r="B76" s="118" t="s">
        <v>6</v>
      </c>
      <c r="C76" s="119">
        <f t="shared" ca="1" si="2"/>
        <v>42826</v>
      </c>
      <c r="D76" s="120"/>
      <c r="E76" s="117">
        <f>IF(ISERROR(VLOOKUP($B76,Master!$B:$E,4,FALSE)),"",VLOOKUP($B76,Master!$B:$E,4,FALSE))</f>
        <v>0</v>
      </c>
      <c r="F76" s="117">
        <f t="shared" si="3"/>
        <v>0</v>
      </c>
      <c r="O76" s="29" t="str">
        <f>Master!$B77</f>
        <v>set TP L</v>
      </c>
    </row>
    <row r="77" spans="1:15">
      <c r="A77" s="117">
        <f ca="1">IF(ISERROR(VLOOKUP(($B77&amp;"Balance"),Stock!$A:$W,HLOOKUP($C77,Stock!$D$5:$U$696,692,FALSE)+1,FALSE)),0,VLOOKUP(($B77&amp;"Balance"),Stock!$A:$W,HLOOKUP($C77,Stock!$D$5:$U$696,692,FALSE)+1,FALSE))</f>
        <v>0</v>
      </c>
      <c r="B77" s="118" t="s">
        <v>73</v>
      </c>
      <c r="C77" s="119">
        <f t="shared" ca="1" si="2"/>
        <v>42826</v>
      </c>
      <c r="D77" s="120"/>
      <c r="E77" s="117">
        <f>IF(ISERROR(VLOOKUP($B77,Master!$B:$E,4,FALSE)),"",VLOOKUP($B77,Master!$B:$E,4,FALSE))</f>
        <v>0</v>
      </c>
      <c r="F77" s="117">
        <f t="shared" si="3"/>
        <v>0</v>
      </c>
      <c r="O77" s="29" t="str">
        <f>Master!$B78</f>
        <v>set TP xl</v>
      </c>
    </row>
    <row r="78" spans="1:15">
      <c r="A78" s="117">
        <f ca="1">IF(ISERROR(VLOOKUP(($B78&amp;"Balance"),Stock!$A:$W,HLOOKUP($C78,Stock!$D$5:$U$696,692,FALSE)+1,FALSE)),0,VLOOKUP(($B78&amp;"Balance"),Stock!$A:$W,HLOOKUP($C78,Stock!$D$5:$U$696,692,FALSE)+1,FALSE))</f>
        <v>0</v>
      </c>
      <c r="B78" s="118" t="s">
        <v>72</v>
      </c>
      <c r="C78" s="119">
        <f t="shared" ca="1" si="2"/>
        <v>42826</v>
      </c>
      <c r="D78" s="120"/>
      <c r="E78" s="117">
        <f>IF(ISERROR(VLOOKUP($B78,Master!$B:$E,4,FALSE)),"",VLOOKUP($B78,Master!$B:$E,4,FALSE))</f>
        <v>0</v>
      </c>
      <c r="F78" s="117">
        <f t="shared" si="3"/>
        <v>0</v>
      </c>
      <c r="O78" s="29" t="str">
        <f>Master!$B79</f>
        <v>set caca cowo</v>
      </c>
    </row>
    <row r="79" spans="1:15">
      <c r="A79" s="117">
        <f ca="1">IF(ISERROR(VLOOKUP(($B79&amp;"Balance"),Stock!$A:$W,HLOOKUP($C79,Stock!$D$5:$U$696,692,FALSE)+1,FALSE)),0,VLOOKUP(($B79&amp;"Balance"),Stock!$A:$W,HLOOKUP($C79,Stock!$D$5:$U$696,692,FALSE)+1,FALSE))</f>
        <v>0</v>
      </c>
      <c r="B79" s="118" t="s">
        <v>71</v>
      </c>
      <c r="C79" s="119">
        <f t="shared" ca="1" si="2"/>
        <v>42826</v>
      </c>
      <c r="D79" s="120"/>
      <c r="E79" s="117">
        <f>IF(ISERROR(VLOOKUP($B79,Master!$B:$E,4,FALSE)),"",VLOOKUP($B79,Master!$B:$E,4,FALSE))</f>
        <v>0</v>
      </c>
      <c r="F79" s="117">
        <f t="shared" si="3"/>
        <v>0</v>
      </c>
      <c r="O79" s="29" t="str">
        <f>Master!$B80</f>
        <v>set caca cewe</v>
      </c>
    </row>
    <row r="80" spans="1:15">
      <c r="A80" s="117">
        <f ca="1">IF(ISERROR(VLOOKUP(($B80&amp;"Balance"),Stock!$A:$W,HLOOKUP($C80,Stock!$D$5:$U$696,692,FALSE)+1,FALSE)),0,VLOOKUP(($B80&amp;"Balance"),Stock!$A:$W,HLOOKUP($C80,Stock!$D$5:$U$696,692,FALSE)+1,FALSE))</f>
        <v>0</v>
      </c>
      <c r="B80" s="118" t="s">
        <v>101</v>
      </c>
      <c r="C80" s="119">
        <f t="shared" ca="1" si="2"/>
        <v>42826</v>
      </c>
      <c r="D80" s="120"/>
      <c r="E80" s="117">
        <f>IF(ISERROR(VLOOKUP($B80,Master!$B:$E,4,FALSE)),"",VLOOKUP($B80,Master!$B:$E,4,FALSE))</f>
        <v>0</v>
      </c>
      <c r="F80" s="117">
        <f t="shared" si="3"/>
        <v>0</v>
      </c>
      <c r="O80" s="29" t="str">
        <f>Master!$B81</f>
        <v>Celana stabilo ABG</v>
      </c>
    </row>
    <row r="81" spans="1:15">
      <c r="A81" s="117">
        <f ca="1">IF(ISERROR(VLOOKUP(($B81&amp;"Balance"),Stock!$A:$W,HLOOKUP($C81,Stock!$D$5:$U$696,692,FALSE)+1,FALSE)),0,VLOOKUP(($B81&amp;"Balance"),Stock!$A:$W,HLOOKUP($C81,Stock!$D$5:$U$696,692,FALSE)+1,FALSE))</f>
        <v>0</v>
      </c>
      <c r="B81" s="118" t="s">
        <v>100</v>
      </c>
      <c r="C81" s="119">
        <f t="shared" ca="1" si="2"/>
        <v>42826</v>
      </c>
      <c r="D81" s="120"/>
      <c r="E81" s="117">
        <f>IF(ISERROR(VLOOKUP($B81,Master!$B:$E,4,FALSE)),"",VLOOKUP($B81,Master!$B:$E,4,FALSE))</f>
        <v>0</v>
      </c>
      <c r="F81" s="117">
        <f t="shared" si="3"/>
        <v>0</v>
      </c>
      <c r="O81" s="29" t="str">
        <f>Master!$B82</f>
        <v>set cowo S</v>
      </c>
    </row>
    <row r="82" spans="1:15">
      <c r="A82" s="117">
        <f ca="1">IF(ISERROR(VLOOKUP(($B82&amp;"Balance"),Stock!$A:$W,HLOOKUP($C82,Stock!$D$5:$U$696,692,FALSE)+1,FALSE)),0,VLOOKUP(($B82&amp;"Balance"),Stock!$A:$W,HLOOKUP($C82,Stock!$D$5:$U$696,692,FALSE)+1,FALSE))</f>
        <v>0</v>
      </c>
      <c r="B82" s="118" t="s">
        <v>99</v>
      </c>
      <c r="C82" s="119">
        <f t="shared" ca="1" si="2"/>
        <v>42826</v>
      </c>
      <c r="D82" s="120"/>
      <c r="E82" s="117">
        <f>IF(ISERROR(VLOOKUP($B82,Master!$B:$E,4,FALSE)),"",VLOOKUP($B82,Master!$B:$E,4,FALSE))</f>
        <v>0</v>
      </c>
      <c r="F82" s="117">
        <f t="shared" si="3"/>
        <v>0</v>
      </c>
      <c r="O82" s="29" t="str">
        <f>Master!$B83</f>
        <v>set cowo M</v>
      </c>
    </row>
    <row r="83" spans="1:15">
      <c r="A83" s="117">
        <f ca="1">IF(ISERROR(VLOOKUP(($B83&amp;"Balance"),Stock!$A:$W,HLOOKUP($C83,Stock!$D$5:$U$696,692,FALSE)+1,FALSE)),0,VLOOKUP(($B83&amp;"Balance"),Stock!$A:$W,HLOOKUP($C83,Stock!$D$5:$U$696,692,FALSE)+1,FALSE))</f>
        <v>0</v>
      </c>
      <c r="B83" s="118" t="s">
        <v>102</v>
      </c>
      <c r="C83" s="119">
        <f t="shared" ca="1" si="2"/>
        <v>42826</v>
      </c>
      <c r="D83" s="120"/>
      <c r="E83" s="117">
        <f>IF(ISERROR(VLOOKUP($B83,Master!$B:$E,4,FALSE)),"",VLOOKUP($B83,Master!$B:$E,4,FALSE))</f>
        <v>0</v>
      </c>
      <c r="F83" s="117">
        <f t="shared" si="3"/>
        <v>0</v>
      </c>
      <c r="O83" s="29" t="str">
        <f>Master!$B84</f>
        <v>set cowo L</v>
      </c>
    </row>
    <row r="84" spans="1:15">
      <c r="A84" s="117">
        <f ca="1">IF(ISERROR(VLOOKUP(($B84&amp;"Balance"),Stock!$A:$W,HLOOKUP($C84,Stock!$D$5:$U$696,692,FALSE)+1,FALSE)),0,VLOOKUP(($B84&amp;"Balance"),Stock!$A:$W,HLOOKUP($C84,Stock!$D$5:$U$696,692,FALSE)+1,FALSE))</f>
        <v>0</v>
      </c>
      <c r="B84" s="118" t="s">
        <v>98</v>
      </c>
      <c r="C84" s="119">
        <f t="shared" ca="1" si="2"/>
        <v>42826</v>
      </c>
      <c r="D84" s="120"/>
      <c r="E84" s="117">
        <f>IF(ISERROR(VLOOKUP($B84,Master!$B:$E,4,FALSE)),"",VLOOKUP($B84,Master!$B:$E,4,FALSE))</f>
        <v>0</v>
      </c>
      <c r="F84" s="117">
        <f t="shared" si="3"/>
        <v>0</v>
      </c>
      <c r="O84" s="29" t="str">
        <f>Master!$B85</f>
        <v>set cowo XL</v>
      </c>
    </row>
    <row r="85" spans="1:15">
      <c r="A85" s="117">
        <f ca="1">IF(ISERROR(VLOOKUP(($B85&amp;"Balance"),Stock!$A:$W,HLOOKUP($C85,Stock!$D$5:$U$696,692,FALSE)+1,FALSE)),0,VLOOKUP(($B85&amp;"Balance"),Stock!$A:$W,HLOOKUP($C85,Stock!$D$5:$U$696,692,FALSE)+1,FALSE))</f>
        <v>0</v>
      </c>
      <c r="B85" s="118" t="s">
        <v>97</v>
      </c>
      <c r="C85" s="119">
        <f t="shared" ca="1" si="2"/>
        <v>42826</v>
      </c>
      <c r="D85" s="120"/>
      <c r="E85" s="117">
        <f>IF(ISERROR(VLOOKUP($B85,Master!$B:$E,4,FALSE)),"",VLOOKUP($B85,Master!$B:$E,4,FALSE))</f>
        <v>0</v>
      </c>
      <c r="F85" s="117">
        <f t="shared" si="3"/>
        <v>0</v>
      </c>
      <c r="O85" s="29" t="str">
        <f>Master!$B86</f>
        <v>set cewe s</v>
      </c>
    </row>
    <row r="86" spans="1:15">
      <c r="A86" s="117">
        <f ca="1">IF(ISERROR(VLOOKUP(($B86&amp;"Balance"),Stock!$A:$W,HLOOKUP($C86,Stock!$D$5:$U$696,692,FALSE)+1,FALSE)),0,VLOOKUP(($B86&amp;"Balance"),Stock!$A:$W,HLOOKUP($C86,Stock!$D$5:$U$696,692,FALSE)+1,FALSE))</f>
        <v>0</v>
      </c>
      <c r="B86" s="118" t="s">
        <v>96</v>
      </c>
      <c r="C86" s="119">
        <f t="shared" ca="1" si="2"/>
        <v>42826</v>
      </c>
      <c r="D86" s="120"/>
      <c r="E86" s="117">
        <f>IF(ISERROR(VLOOKUP($B86,Master!$B:$E,4,FALSE)),"",VLOOKUP($B86,Master!$B:$E,4,FALSE))</f>
        <v>0</v>
      </c>
      <c r="F86" s="117">
        <f t="shared" si="3"/>
        <v>0</v>
      </c>
      <c r="O86" s="29" t="str">
        <f>Master!$B87</f>
        <v>set cewe m</v>
      </c>
    </row>
    <row r="87" spans="1:15">
      <c r="A87" s="117">
        <f ca="1">IF(ISERROR(VLOOKUP(($B87&amp;"Balance"),Stock!$A:$W,HLOOKUP($C87,Stock!$D$5:$U$696,692,FALSE)+1,FALSE)),0,VLOOKUP(($B87&amp;"Balance"),Stock!$A:$W,HLOOKUP($C87,Stock!$D$5:$U$696,692,FALSE)+1,FALSE))</f>
        <v>0</v>
      </c>
      <c r="B87" s="118" t="s">
        <v>140</v>
      </c>
      <c r="C87" s="119">
        <f t="shared" ca="1" si="2"/>
        <v>42826</v>
      </c>
      <c r="D87" s="120"/>
      <c r="E87" s="117">
        <f>IF(ISERROR(VLOOKUP($B87,Master!$B:$E,4,FALSE)),"",VLOOKUP($B87,Master!$B:$E,4,FALSE))</f>
        <v>0</v>
      </c>
      <c r="F87" s="117">
        <f t="shared" si="3"/>
        <v>0</v>
      </c>
      <c r="O87" s="29" t="str">
        <f>Master!$B88</f>
        <v>set cewe L</v>
      </c>
    </row>
    <row r="88" spans="1:15">
      <c r="A88" s="117">
        <f ca="1">IF(ISERROR(VLOOKUP(($B88&amp;"Balance"),Stock!$A:$W,HLOOKUP($C88,Stock!$D$5:$U$696,692,FALSE)+1,FALSE)),0,VLOOKUP(($B88&amp;"Balance"),Stock!$A:$W,HLOOKUP($C88,Stock!$D$5:$U$696,692,FALSE)+1,FALSE))</f>
        <v>0</v>
      </c>
      <c r="B88" s="118" t="s">
        <v>229</v>
      </c>
      <c r="C88" s="119">
        <f t="shared" ca="1" si="2"/>
        <v>42826</v>
      </c>
      <c r="D88" s="120"/>
      <c r="E88" s="117">
        <f>IF(ISERROR(VLOOKUP($B88,Master!$B:$E,4,FALSE)),"",VLOOKUP($B88,Master!$B:$E,4,FALSE))</f>
        <v>0</v>
      </c>
      <c r="F88" s="117">
        <f t="shared" si="3"/>
        <v>0</v>
      </c>
      <c r="O88" s="29" t="str">
        <f>Master!$B89</f>
        <v>set cewe xl</v>
      </c>
    </row>
    <row r="89" spans="1:15">
      <c r="A89" s="117">
        <f ca="1">IF(ISERROR(VLOOKUP(($B89&amp;"Balance"),Stock!$A:$W,HLOOKUP($C89,Stock!$D$5:$U$696,692,FALSE)+1,FALSE)),0,VLOOKUP(($B89&amp;"Balance"),Stock!$A:$W,HLOOKUP($C89,Stock!$D$5:$U$696,692,FALSE)+1,FALSE))</f>
        <v>0</v>
      </c>
      <c r="B89" s="118" t="s">
        <v>195</v>
      </c>
      <c r="C89" s="119">
        <f t="shared" ca="1" si="2"/>
        <v>42826</v>
      </c>
      <c r="D89" s="120"/>
      <c r="E89" s="117">
        <f>IF(ISERROR(VLOOKUP($B89,Master!$B:$E,4,FALSE)),"",VLOOKUP($B89,Master!$B:$E,4,FALSE))</f>
        <v>0</v>
      </c>
      <c r="F89" s="117">
        <f t="shared" si="3"/>
        <v>0</v>
      </c>
      <c r="O89" s="29" t="str">
        <f>Master!$B90</f>
        <v>set bola</v>
      </c>
    </row>
    <row r="90" spans="1:15">
      <c r="A90" s="117">
        <f ca="1">IF(ISERROR(VLOOKUP(($B90&amp;"Balance"),Stock!$A:$W,HLOOKUP($C90,Stock!$D$5:$U$696,692,FALSE)+1,FALSE)),0,VLOOKUP(($B90&amp;"Balance"),Stock!$A:$W,HLOOKUP($C90,Stock!$D$5:$U$696,692,FALSE)+1,FALSE))</f>
        <v>0</v>
      </c>
      <c r="B90" s="118"/>
      <c r="C90" s="119" t="str">
        <f t="shared" ca="1" si="2"/>
        <v/>
      </c>
      <c r="D90" s="120"/>
      <c r="E90" s="117">
        <f>IF(ISERROR(VLOOKUP($B90,Master!$B:$E,4,FALSE)),"",VLOOKUP($B90,Master!$B:$E,4,FALSE))</f>
        <v>0</v>
      </c>
      <c r="F90" s="117">
        <f t="shared" si="3"/>
        <v>0</v>
      </c>
      <c r="O90" s="29" t="str">
        <f>Master!$B91</f>
        <v>legging anak kirey</v>
      </c>
    </row>
    <row r="91" spans="1:15">
      <c r="A91" s="117">
        <f ca="1">IF(ISERROR(VLOOKUP(($B91&amp;"Balance"),Stock!$A:$W,HLOOKUP($C91,Stock!$D$5:$U$696,692,FALSE)+1,FALSE)),0,VLOOKUP(($B91&amp;"Balance"),Stock!$A:$W,HLOOKUP($C91,Stock!$D$5:$U$696,692,FALSE)+1,FALSE))</f>
        <v>0</v>
      </c>
      <c r="B91" s="118" t="s">
        <v>232</v>
      </c>
      <c r="C91" s="119">
        <f t="shared" ca="1" si="2"/>
        <v>42826</v>
      </c>
      <c r="D91" s="120"/>
      <c r="E91" s="117">
        <f>IF(ISERROR(VLOOKUP($B91,Master!$B:$E,4,FALSE)),"",VLOOKUP($B91,Master!$B:$E,4,FALSE))</f>
        <v>0</v>
      </c>
      <c r="F91" s="117">
        <f t="shared" si="3"/>
        <v>0</v>
      </c>
      <c r="O91" s="29" t="str">
        <f>Master!$B92</f>
        <v>legging jeans ABG</v>
      </c>
    </row>
    <row r="92" spans="1:15">
      <c r="A92" s="117">
        <f ca="1">IF(ISERROR(VLOOKUP(($B92&amp;"Balance"),Stock!$A:$W,HLOOKUP($C92,Stock!$D$5:$U$696,692,FALSE)+1,FALSE)),0,VLOOKUP(($B92&amp;"Balance"),Stock!$A:$W,HLOOKUP($C92,Stock!$D$5:$U$696,692,FALSE)+1,FALSE))</f>
        <v>0</v>
      </c>
      <c r="B92" s="118"/>
      <c r="C92" s="119" t="str">
        <f ca="1">IF($B92="","",TODAY())</f>
        <v/>
      </c>
      <c r="D92" s="120"/>
      <c r="E92" s="117">
        <f>IF(ISERROR(VLOOKUP($B92,Master!$B:$E,4,FALSE)),"",VLOOKUP($B92,Master!$B:$E,4,FALSE))</f>
        <v>0</v>
      </c>
      <c r="F92" s="117">
        <f t="shared" si="3"/>
        <v>0</v>
      </c>
      <c r="O92" s="29" t="str">
        <f>Master!$B93</f>
        <v>Daster anak tanggung</v>
      </c>
    </row>
    <row r="93" spans="1:15">
      <c r="A93" s="117">
        <f ca="1">IF(ISERROR(VLOOKUP(($B93&amp;"Balance"),Stock!$A:$W,HLOOKUP($C93,Stock!$D$5:$U$696,692,FALSE)+1,FALSE)),0,VLOOKUP(($B93&amp;"Balance"),Stock!$A:$W,HLOOKUP($C93,Stock!$D$5:$U$696,692,FALSE)+1,FALSE))</f>
        <v>0</v>
      </c>
      <c r="B93" s="118" t="s">
        <v>245</v>
      </c>
      <c r="C93" s="119">
        <f t="shared" ca="1" si="2"/>
        <v>42826</v>
      </c>
      <c r="D93" s="120"/>
      <c r="E93" s="117">
        <f>IF(ISERROR(VLOOKUP($B93,Master!$B:$E,4,FALSE)),"",VLOOKUP($B93,Master!$B:$E,4,FALSE))</f>
        <v>0</v>
      </c>
      <c r="F93" s="117">
        <f t="shared" si="3"/>
        <v>0</v>
      </c>
      <c r="O93" s="29" t="str">
        <f>Master!$B94</f>
        <v>Daster anak jumbo</v>
      </c>
    </row>
    <row r="94" spans="1:15">
      <c r="A94" s="117">
        <f ca="1">IF(ISERROR(VLOOKUP(($B94&amp;"Balance"),Stock!$A:$W,HLOOKUP($C94,Stock!$D$5:$U$696,692,FALSE)+1,FALSE)),0,VLOOKUP(($B94&amp;"Balance"),Stock!$A:$W,HLOOKUP($C94,Stock!$D$5:$U$696,692,FALSE)+1,FALSE))</f>
        <v>0</v>
      </c>
      <c r="B94" s="118" t="s">
        <v>280</v>
      </c>
      <c r="C94" s="119">
        <f t="shared" ca="1" si="2"/>
        <v>42826</v>
      </c>
      <c r="D94" s="120"/>
      <c r="E94" s="117">
        <f>IF(ISERROR(VLOOKUP($B94,Master!$B:$E,4,FALSE)),"",VLOOKUP($B94,Master!$B:$E,4,FALSE))</f>
        <v>0</v>
      </c>
      <c r="F94" s="117">
        <f t="shared" si="3"/>
        <v>0</v>
      </c>
      <c r="O94" s="29" t="str">
        <f>Master!$B95</f>
        <v>Daster CP</v>
      </c>
    </row>
    <row r="95" spans="1:15">
      <c r="A95" s="117">
        <f ca="1">IF(ISERROR(VLOOKUP(($B95&amp;"Balance"),Stock!$A:$W,HLOOKUP($C95,Stock!$D$5:$U$696,692,FALSE)+1,FALSE)),0,VLOOKUP(($B95&amp;"Balance"),Stock!$A:$W,HLOOKUP($C95,Stock!$D$5:$U$696,692,FALSE)+1,FALSE))</f>
        <v>0</v>
      </c>
      <c r="B95" s="118" t="s">
        <v>226</v>
      </c>
      <c r="C95" s="119">
        <f t="shared" ca="1" si="2"/>
        <v>42826</v>
      </c>
      <c r="D95" s="120"/>
      <c r="E95" s="117">
        <f>IF(ISERROR(VLOOKUP($B95,Master!$B:$E,4,FALSE)),"",VLOOKUP($B95,Master!$B:$E,4,FALSE))</f>
        <v>0</v>
      </c>
      <c r="F95" s="117">
        <f t="shared" si="3"/>
        <v>0</v>
      </c>
      <c r="O95" s="29" t="str">
        <f>Master!$B96</f>
        <v xml:space="preserve">Daster DL </v>
      </c>
    </row>
    <row r="96" spans="1:15">
      <c r="A96" s="117">
        <f ca="1">IF(ISERROR(VLOOKUP(($B96&amp;"Balance"),Stock!$A:$W,HLOOKUP($C96,Stock!$D$5:$U$696,692,FALSE)+1,FALSE)),0,VLOOKUP(($B96&amp;"Balance"),Stock!$A:$W,HLOOKUP($C96,Stock!$D$5:$U$696,692,FALSE)+1,FALSE))</f>
        <v>0</v>
      </c>
      <c r="B96" s="118" t="s">
        <v>265</v>
      </c>
      <c r="C96" s="119">
        <f t="shared" ca="1" si="2"/>
        <v>42826</v>
      </c>
      <c r="D96" s="120"/>
      <c r="E96" s="117">
        <f>IF(ISERROR(VLOOKUP($B96,Master!$B:$E,4,FALSE)),"",VLOOKUP($B96,Master!$B:$E,4,FALSE))</f>
        <v>0</v>
      </c>
      <c r="F96" s="117">
        <f t="shared" si="3"/>
        <v>0</v>
      </c>
      <c r="O96" s="29" t="str">
        <f>Master!$B97</f>
        <v>Daster GGB</v>
      </c>
    </row>
    <row r="97" spans="1:15">
      <c r="A97" s="117">
        <f ca="1">IF(ISERROR(VLOOKUP(($B97&amp;"Balance"),Stock!$A:$W,HLOOKUP($C97,Stock!$D$5:$U$696,692,FALSE)+1,FALSE)),0,VLOOKUP(($B97&amp;"Balance"),Stock!$A:$W,HLOOKUP($C97,Stock!$D$5:$U$696,692,FALSE)+1,FALSE))</f>
        <v>0</v>
      </c>
      <c r="B97" s="118"/>
      <c r="C97" s="119" t="str">
        <f t="shared" ca="1" si="2"/>
        <v/>
      </c>
      <c r="D97" s="120"/>
      <c r="E97" s="117">
        <f>IF(ISERROR(VLOOKUP($B97,Master!$B:$E,4,FALSE)),"",VLOOKUP($B97,Master!$B:$E,4,FALSE))</f>
        <v>0</v>
      </c>
      <c r="F97" s="117">
        <f t="shared" si="3"/>
        <v>0</v>
      </c>
      <c r="O97" s="29" t="str">
        <f>Master!$B98</f>
        <v>Daster Ibu</v>
      </c>
    </row>
    <row r="98" spans="1:15">
      <c r="A98" s="117">
        <f ca="1">IF(ISERROR(VLOOKUP(($B98&amp;"Balance"),Stock!$A:$W,HLOOKUP($C98,Stock!$D$5:$U$696,692,FALSE)+1,FALSE)),0,VLOOKUP(($B98&amp;"Balance"),Stock!$A:$W,HLOOKUP($C98,Stock!$D$5:$U$696,692,FALSE)+1,FALSE))</f>
        <v>0</v>
      </c>
      <c r="B98" s="118"/>
      <c r="C98" s="119" t="str">
        <f t="shared" ca="1" si="2"/>
        <v/>
      </c>
      <c r="D98" s="120"/>
      <c r="E98" s="117">
        <f>IF(ISERROR(VLOOKUP($B98,Master!$B:$E,4,FALSE)),"",VLOOKUP($B98,Master!$B:$E,4,FALSE))</f>
        <v>0</v>
      </c>
      <c r="F98" s="117">
        <f t="shared" si="3"/>
        <v>0</v>
      </c>
      <c r="O98" s="29" t="str">
        <f>Master!$B99</f>
        <v>Daster mawar</v>
      </c>
    </row>
    <row r="99" spans="1:15">
      <c r="A99" s="117">
        <f ca="1">IF(ISERROR(VLOOKUP(($B99&amp;"Balance"),Stock!$A:$W,HLOOKUP($C99,Stock!$D$5:$U$696,692,FALSE)+1,FALSE)),0,VLOOKUP(($B99&amp;"Balance"),Stock!$A:$W,HLOOKUP($C99,Stock!$D$5:$U$696,692,FALSE)+1,FALSE))</f>
        <v>0</v>
      </c>
      <c r="B99" s="118" t="s">
        <v>95</v>
      </c>
      <c r="C99" s="119">
        <f t="shared" ca="1" si="2"/>
        <v>42826</v>
      </c>
      <c r="D99" s="120"/>
      <c r="E99" s="117">
        <f>IF(ISERROR(VLOOKUP($B99,Master!$B:$E,4,FALSE)),"",VLOOKUP($B99,Master!$B:$E,4,FALSE))</f>
        <v>0</v>
      </c>
      <c r="F99" s="117">
        <f t="shared" si="3"/>
        <v>0</v>
      </c>
      <c r="O99" s="29" t="str">
        <f>Master!$B100</f>
        <v>Daster balon jumbo pjg</v>
      </c>
    </row>
    <row r="100" spans="1:15">
      <c r="A100" s="117">
        <f ca="1">IF(ISERROR(VLOOKUP(($B100&amp;"Balance"),Stock!$A:$W,HLOOKUP($C100,Stock!$D$5:$U$696,692,FALSE)+1,FALSE)),0,VLOOKUP(($B100&amp;"Balance"),Stock!$A:$W,HLOOKUP($C100,Stock!$D$5:$U$696,692,FALSE)+1,FALSE))</f>
        <v>0</v>
      </c>
      <c r="B100" s="118" t="s">
        <v>278</v>
      </c>
      <c r="C100" s="119">
        <f t="shared" ca="1" si="2"/>
        <v>42826</v>
      </c>
      <c r="D100" s="120"/>
      <c r="E100" s="117">
        <f>IF(ISERROR(VLOOKUP($B100,Master!$B:$E,4,FALSE)),"",VLOOKUP($B100,Master!$B:$E,4,FALSE))</f>
        <v>0</v>
      </c>
      <c r="F100" s="117">
        <f t="shared" si="3"/>
        <v>0</v>
      </c>
      <c r="O100" s="29" t="str">
        <f>Master!$B101</f>
        <v>Daster pola</v>
      </c>
    </row>
    <row r="101" spans="1:15">
      <c r="A101" s="117">
        <f ca="1">IF(ISERROR(VLOOKUP(($B101&amp;"Balance"),Stock!$A:$W,HLOOKUP($C101,Stock!$D$5:$U$696,692,FALSE)+1,FALSE)),0,VLOOKUP(($B101&amp;"Balance"),Stock!$A:$W,HLOOKUP($C101,Stock!$D$5:$U$696,692,FALSE)+1,FALSE))</f>
        <v>0</v>
      </c>
      <c r="B101" s="118" t="s">
        <v>236</v>
      </c>
      <c r="C101" s="119">
        <f t="shared" ca="1" si="2"/>
        <v>42826</v>
      </c>
      <c r="D101" s="120"/>
      <c r="E101" s="117">
        <f>IF(ISERROR(VLOOKUP($B101,Master!$B:$E,4,FALSE)),"",VLOOKUP($B101,Master!$B:$E,4,FALSE))</f>
        <v>0</v>
      </c>
      <c r="F101" s="117">
        <f t="shared" si="3"/>
        <v>0</v>
      </c>
      <c r="O101" s="29" t="str">
        <f>Master!$B102</f>
        <v>Daster payung</v>
      </c>
    </row>
    <row r="102" spans="1:15">
      <c r="A102" s="117">
        <f ca="1">IF(ISERROR(VLOOKUP(($B102&amp;"Balance"),Stock!$A:$W,HLOOKUP($C102,Stock!$D$5:$U$696,692,FALSE)+1,FALSE)),0,VLOOKUP(($B102&amp;"Balance"),Stock!$A:$W,HLOOKUP($C102,Stock!$D$5:$U$696,692,FALSE)+1,FALSE))</f>
        <v>0</v>
      </c>
      <c r="B102" s="118" t="s">
        <v>235</v>
      </c>
      <c r="C102" s="119">
        <f t="shared" ca="1" si="2"/>
        <v>42826</v>
      </c>
      <c r="D102" s="120"/>
      <c r="E102" s="117">
        <f>IF(ISERROR(VLOOKUP($B102,Master!$B:$E,4,FALSE)),"",VLOOKUP($B102,Master!$B:$E,4,FALSE))</f>
        <v>0</v>
      </c>
      <c r="F102" s="117">
        <f t="shared" si="3"/>
        <v>0</v>
      </c>
      <c r="O102" s="29" t="str">
        <f>Master!$B103</f>
        <v>Daster Jumbo Super</v>
      </c>
    </row>
    <row r="103" spans="1:15">
      <c r="A103" s="117">
        <f ca="1">IF(ISERROR(VLOOKUP(($B103&amp;"Balance"),Stock!$A:$W,HLOOKUP($C103,Stock!$D$5:$U$696,692,FALSE)+1,FALSE)),0,VLOOKUP(($B103&amp;"Balance"),Stock!$A:$W,HLOOKUP($C103,Stock!$D$5:$U$696,692,FALSE)+1,FALSE))</f>
        <v>0</v>
      </c>
      <c r="B103" s="118" t="s">
        <v>228</v>
      </c>
      <c r="C103" s="119">
        <f t="shared" ca="1" si="2"/>
        <v>42826</v>
      </c>
      <c r="D103" s="120"/>
      <c r="E103" s="117">
        <f>IF(ISERROR(VLOOKUP($B103,Master!$B:$E,4,FALSE)),"",VLOOKUP($B103,Master!$B:$E,4,FALSE))</f>
        <v>0</v>
      </c>
      <c r="F103" s="117">
        <f t="shared" si="3"/>
        <v>0</v>
      </c>
      <c r="O103" s="29" t="str">
        <f>Master!$B104</f>
        <v>Mukena Bali Dewasa</v>
      </c>
    </row>
    <row r="104" spans="1:15">
      <c r="A104" s="117">
        <f ca="1">IF(ISERROR(VLOOKUP(($B104&amp;"Balance"),Stock!$A:$W,HLOOKUP($C104,Stock!$D$5:$U$696,692,FALSE)+1,FALSE)),0,VLOOKUP(($B104&amp;"Balance"),Stock!$A:$W,HLOOKUP($C104,Stock!$D$5:$U$696,692,FALSE)+1,FALSE))</f>
        <v>0</v>
      </c>
      <c r="B104" s="118" t="s">
        <v>202</v>
      </c>
      <c r="C104" s="119">
        <f t="shared" ca="1" si="2"/>
        <v>42826</v>
      </c>
      <c r="D104" s="120"/>
      <c r="E104" s="117">
        <f>IF(ISERROR(VLOOKUP($B104,Master!$B:$E,4,FALSE)),"",VLOOKUP($B104,Master!$B:$E,4,FALSE))</f>
        <v>0</v>
      </c>
      <c r="F104" s="117">
        <f t="shared" si="3"/>
        <v>0</v>
      </c>
      <c r="O104" s="29" t="str">
        <f>Master!$B105</f>
        <v>Mukena LUKIS</v>
      </c>
    </row>
    <row r="105" spans="1:15">
      <c r="A105" s="117">
        <f ca="1">IF(ISERROR(VLOOKUP(($B105&amp;"Balance"),Stock!$A:$W,HLOOKUP($C105,Stock!$D$5:$U$696,692,FALSE)+1,FALSE)),0,VLOOKUP(($B105&amp;"Balance"),Stock!$A:$W,HLOOKUP($C105,Stock!$D$5:$U$696,692,FALSE)+1,FALSE))</f>
        <v>0</v>
      </c>
      <c r="B105" s="118" t="s">
        <v>216</v>
      </c>
      <c r="C105" s="119">
        <f t="shared" ca="1" si="2"/>
        <v>42826</v>
      </c>
      <c r="D105" s="120"/>
      <c r="E105" s="117">
        <f>IF(ISERROR(VLOOKUP($B105,Master!$B:$E,4,FALSE)),"",VLOOKUP($B105,Master!$B:$E,4,FALSE))</f>
        <v>0</v>
      </c>
      <c r="F105" s="117">
        <f t="shared" si="3"/>
        <v>0</v>
      </c>
      <c r="O105" s="29" t="str">
        <f>Master!$B106</f>
        <v>Kaos Cacha</v>
      </c>
    </row>
    <row r="106" spans="1:15">
      <c r="A106" s="117">
        <f ca="1">IF(ISERROR(VLOOKUP(($B106&amp;"Balance"),Stock!$A:$W,HLOOKUP($C106,Stock!$D$5:$U$696,692,FALSE)+1,FALSE)),0,VLOOKUP(($B106&amp;"Balance"),Stock!$A:$W,HLOOKUP($C106,Stock!$D$5:$U$696,692,FALSE)+1,FALSE))</f>
        <v>0</v>
      </c>
      <c r="B106" s="118" t="s">
        <v>170</v>
      </c>
      <c r="C106" s="119">
        <f t="shared" ca="1" si="2"/>
        <v>42826</v>
      </c>
      <c r="D106" s="120"/>
      <c r="E106" s="117">
        <f>IF(ISERROR(VLOOKUP($B106,Master!$B:$E,4,FALSE)),"",VLOOKUP($B106,Master!$B:$E,4,FALSE))</f>
        <v>0</v>
      </c>
      <c r="F106" s="117">
        <f t="shared" si="3"/>
        <v>0</v>
      </c>
      <c r="O106" s="29" t="str">
        <f>Master!$B107</f>
        <v>kaos java</v>
      </c>
    </row>
    <row r="107" spans="1:15">
      <c r="A107" s="117">
        <f ca="1">IF(ISERROR(VLOOKUP(($B107&amp;"Balance"),Stock!$A:$W,HLOOKUP($C107,Stock!$D$5:$U$696,692,FALSE)+1,FALSE)),0,VLOOKUP(($B107&amp;"Balance"),Stock!$A:$W,HLOOKUP($C107,Stock!$D$5:$U$696,692,FALSE)+1,FALSE))</f>
        <v>0</v>
      </c>
      <c r="B107" s="118" t="s">
        <v>246</v>
      </c>
      <c r="C107" s="119">
        <f t="shared" ca="1" si="2"/>
        <v>42826</v>
      </c>
      <c r="D107" s="120"/>
      <c r="E107" s="117">
        <f>IF(ISERROR(VLOOKUP($B107,Master!$B:$E,4,FALSE)),"",VLOOKUP($B107,Master!$B:$E,4,FALSE))</f>
        <v>0</v>
      </c>
      <c r="F107" s="117">
        <f t="shared" si="3"/>
        <v>0</v>
      </c>
      <c r="O107" s="29" t="str">
        <f>Master!$B108</f>
        <v>Celana Fatin</v>
      </c>
    </row>
    <row r="108" spans="1:15">
      <c r="A108" s="117">
        <f ca="1">IF(ISERROR(VLOOKUP(($B108&amp;"Balance"),Stock!$A:$W,HLOOKUP($C108,Stock!$D$5:$U$696,692,FALSE)+1,FALSE)),0,VLOOKUP(($B108&amp;"Balance"),Stock!$A:$W,HLOOKUP($C108,Stock!$D$5:$U$696,692,FALSE)+1,FALSE))</f>
        <v>0</v>
      </c>
      <c r="B108" s="118" t="s">
        <v>233</v>
      </c>
      <c r="C108" s="119">
        <f t="shared" ca="1" si="2"/>
        <v>42826</v>
      </c>
      <c r="D108" s="120"/>
      <c r="E108" s="117">
        <f>IF(ISERROR(VLOOKUP($B108,Master!$B:$E,4,FALSE)),"",VLOOKUP($B108,Master!$B:$E,4,FALSE))</f>
        <v>0</v>
      </c>
      <c r="F108" s="117">
        <f t="shared" si="3"/>
        <v>0</v>
      </c>
      <c r="O108" s="29" t="str">
        <f>Master!$B109</f>
        <v>C.stret kotak</v>
      </c>
    </row>
    <row r="109" spans="1:15">
      <c r="A109" s="117">
        <f ca="1">IF(ISERROR(VLOOKUP(($B109&amp;"Balance"),Stock!$A:$W,HLOOKUP($C109,Stock!$D$5:$U$696,692,FALSE)+1,FALSE)),0,VLOOKUP(($B109&amp;"Balance"),Stock!$A:$W,HLOOKUP($C109,Stock!$D$5:$U$696,692,FALSE)+1,FALSE))</f>
        <v>0</v>
      </c>
      <c r="B109" s="118"/>
      <c r="C109" s="119" t="str">
        <f t="shared" ca="1" si="2"/>
        <v/>
      </c>
      <c r="D109" s="120"/>
      <c r="E109" s="117">
        <f>IF(ISERROR(VLOOKUP($B109,Master!$B:$E,4,FALSE)),"",VLOOKUP($B109,Master!$B:$E,4,FALSE))</f>
        <v>0</v>
      </c>
      <c r="F109" s="117">
        <f t="shared" si="3"/>
        <v>0</v>
      </c>
      <c r="O109" s="29" t="str">
        <f>Master!$B110</f>
        <v>kaos distro Dujati</v>
      </c>
    </row>
    <row r="110" spans="1:15">
      <c r="A110" s="117">
        <f ca="1">IF(ISERROR(VLOOKUP(($B110&amp;"Balance"),Stock!$A:$W,HLOOKUP($C110,Stock!$D$5:$U$696,692,FALSE)+1,FALSE)),0,VLOOKUP(($B110&amp;"Balance"),Stock!$A:$W,HLOOKUP($C110,Stock!$D$5:$U$696,692,FALSE)+1,FALSE))</f>
        <v>0</v>
      </c>
      <c r="B110" s="121"/>
      <c r="C110" s="119" t="str">
        <f t="shared" ca="1" si="2"/>
        <v/>
      </c>
      <c r="D110" s="120"/>
      <c r="E110" s="117">
        <f>IF(ISERROR(VLOOKUP($B110,Master!$B:$E,4,FALSE)),"",VLOOKUP($B110,Master!$B:$E,4,FALSE))</f>
        <v>0</v>
      </c>
      <c r="F110" s="117">
        <f t="shared" si="3"/>
        <v>0</v>
      </c>
      <c r="O110" s="29" t="str">
        <f>Master!$B111</f>
        <v>daster kalong lelang</v>
      </c>
    </row>
    <row r="111" spans="1:15">
      <c r="A111" s="117">
        <f ca="1">IF(ISERROR(VLOOKUP(($B111&amp;"Balance"),Stock!$A:$W,HLOOKUP($C111,Stock!$D$5:$U$696,692,FALSE)+1,FALSE)),0,VLOOKUP(($B111&amp;"Balance"),Stock!$A:$W,HLOOKUP($C111,Stock!$D$5:$U$696,692,FALSE)+1,FALSE))</f>
        <v>0</v>
      </c>
      <c r="B111" s="121"/>
      <c r="C111" s="119" t="str">
        <f t="shared" ca="1" si="2"/>
        <v/>
      </c>
      <c r="D111" s="120"/>
      <c r="E111" s="117">
        <f>IF(ISERROR(VLOOKUP($B111,Master!$B:$E,4,FALSE)),"",VLOOKUP($B111,Master!$B:$E,4,FALSE))</f>
        <v>0</v>
      </c>
      <c r="F111" s="117">
        <f t="shared" si="3"/>
        <v>0</v>
      </c>
      <c r="O111" s="29" t="str">
        <f>Master!$B112</f>
        <v>celana syahrini</v>
      </c>
    </row>
    <row r="112" spans="1:15">
      <c r="A112" s="117">
        <f ca="1">IF(ISERROR(VLOOKUP(($B112&amp;"Balance"),Stock!$A:$W,HLOOKUP($C112,Stock!$D$5:$U$696,692,FALSE)+1,FALSE)),0,VLOOKUP(($B112&amp;"Balance"),Stock!$A:$W,HLOOKUP($C112,Stock!$D$5:$U$696,692,FALSE)+1,FALSE))</f>
        <v>0</v>
      </c>
      <c r="B112" s="121"/>
      <c r="C112" s="119" t="str">
        <f t="shared" ca="1" si="2"/>
        <v/>
      </c>
      <c r="D112" s="120"/>
      <c r="E112" s="117">
        <f>IF(ISERROR(VLOOKUP($B112,Master!$B:$E,4,FALSE)),"",VLOOKUP($B112,Master!$B:$E,4,FALSE))</f>
        <v>0</v>
      </c>
      <c r="F112" s="117">
        <f t="shared" si="3"/>
        <v>0</v>
      </c>
      <c r="O112" s="29" t="str">
        <f>Master!$B113</f>
        <v>blouse syahrini</v>
      </c>
    </row>
    <row r="113" spans="1:15">
      <c r="A113" s="117">
        <f ca="1">IF(ISERROR(VLOOKUP(($B113&amp;"Balance"),Stock!$A:$W,HLOOKUP($C113,Stock!$D$5:$U$696,692,FALSE)+1,FALSE)),0,VLOOKUP(($B113&amp;"Balance"),Stock!$A:$W,HLOOKUP($C113,Stock!$D$5:$U$696,692,FALSE)+1,FALSE))</f>
        <v>0</v>
      </c>
      <c r="B113" s="121" t="s">
        <v>281</v>
      </c>
      <c r="C113" s="119">
        <f t="shared" ca="1" si="2"/>
        <v>42826</v>
      </c>
      <c r="D113" s="120"/>
      <c r="E113" s="117">
        <f>IF(ISERROR(VLOOKUP($B113,Master!$B:$E,4,FALSE)),"",VLOOKUP($B113,Master!$B:$E,4,FALSE))</f>
        <v>0</v>
      </c>
      <c r="F113" s="117">
        <f t="shared" si="3"/>
        <v>0</v>
      </c>
      <c r="O113" s="29" t="str">
        <f>Master!$B114</f>
        <v>gamis taufik</v>
      </c>
    </row>
    <row r="114" spans="1:15">
      <c r="A114" s="117">
        <f ca="1">IF(ISERROR(VLOOKUP(($B114&amp;"Balance"),Stock!$A:$W,HLOOKUP($C114,Stock!$D$5:$U$696,692,FALSE)+1,FALSE)),0,VLOOKUP(($B114&amp;"Balance"),Stock!$A:$W,HLOOKUP($C114,Stock!$D$5:$U$696,692,FALSE)+1,FALSE))</f>
        <v>0</v>
      </c>
      <c r="B114" s="121" t="s">
        <v>253</v>
      </c>
      <c r="C114" s="119">
        <f t="shared" ca="1" si="2"/>
        <v>42826</v>
      </c>
      <c r="D114" s="120"/>
      <c r="E114" s="117">
        <f>IF(ISERROR(VLOOKUP($B114,Master!$B:$E,4,FALSE)),"",VLOOKUP($B114,Master!$B:$E,4,FALSE))</f>
        <v>0</v>
      </c>
      <c r="F114" s="117">
        <f t="shared" si="3"/>
        <v>0</v>
      </c>
      <c r="O114" s="29" t="str">
        <f>Master!$B115</f>
        <v>gamis taufik  13-15</v>
      </c>
    </row>
    <row r="115" spans="1:15">
      <c r="A115" s="117">
        <f ca="1">IF(ISERROR(VLOOKUP(($B115&amp;"Balance"),Stock!$A:$W,HLOOKUP($C115,Stock!$D$5:$U$696,692,FALSE)+1,FALSE)),0,VLOOKUP(($B115&amp;"Balance"),Stock!$A:$W,HLOOKUP($C115,Stock!$D$5:$U$696,692,FALSE)+1,FALSE))</f>
        <v>0</v>
      </c>
      <c r="B115" s="121"/>
      <c r="C115" s="119" t="str">
        <f t="shared" ca="1" si="2"/>
        <v/>
      </c>
      <c r="D115" s="120"/>
      <c r="E115" s="117">
        <f>IF(ISERROR(VLOOKUP($B115,Master!$B:$E,4,FALSE)),"",VLOOKUP($B115,Master!$B:$E,4,FALSE))</f>
        <v>0</v>
      </c>
      <c r="F115" s="117">
        <f t="shared" si="3"/>
        <v>0</v>
      </c>
      <c r="O115" s="29" t="str">
        <f>Master!$B116</f>
        <v>Gamis Kitty</v>
      </c>
    </row>
    <row r="116" spans="1:15">
      <c r="A116" s="117">
        <f ca="1">IF(ISERROR(VLOOKUP(($B116&amp;"Balance"),Stock!$A:$W,HLOOKUP($C116,Stock!$D$5:$U$696,692,FALSE)+1,FALSE)),0,VLOOKUP(($B116&amp;"Balance"),Stock!$A:$W,HLOOKUP($C116,Stock!$D$5:$U$696,692,FALSE)+1,FALSE))</f>
        <v>0</v>
      </c>
      <c r="B116" s="121" t="s">
        <v>260</v>
      </c>
      <c r="C116" s="119">
        <f t="shared" ca="1" si="2"/>
        <v>42826</v>
      </c>
      <c r="D116" s="120"/>
      <c r="E116" s="117">
        <f>IF(ISERROR(VLOOKUP($B116,Master!$B:$E,4,FALSE)),"",VLOOKUP($B116,Master!$B:$E,4,FALSE))</f>
        <v>0</v>
      </c>
      <c r="F116" s="117">
        <f t="shared" si="3"/>
        <v>0</v>
      </c>
      <c r="O116" s="29" t="str">
        <f>Master!$B117</f>
        <v>Gamis R &amp; R</v>
      </c>
    </row>
    <row r="117" spans="1:15">
      <c r="A117" s="117">
        <f ca="1">IF(ISERROR(VLOOKUP(($B117&amp;"Balance"),Stock!$A:$W,HLOOKUP($C117,Stock!$D$5:$U$696,692,FALSE)+1,FALSE)),0,VLOOKUP(($B117&amp;"Balance"),Stock!$A:$W,HLOOKUP($C117,Stock!$D$5:$U$696,692,FALSE)+1,FALSE))</f>
        <v>0</v>
      </c>
      <c r="B117" s="121"/>
      <c r="C117" s="119" t="str">
        <f t="shared" ca="1" si="2"/>
        <v/>
      </c>
      <c r="D117" s="120"/>
      <c r="E117" s="117">
        <f>IF(ISERROR(VLOOKUP($B117,Master!$B:$E,4,FALSE)),"",VLOOKUP($B117,Master!$B:$E,4,FALSE))</f>
        <v>0</v>
      </c>
      <c r="F117" s="117">
        <f t="shared" si="3"/>
        <v>0</v>
      </c>
      <c r="O117" s="29" t="str">
        <f>Master!$B118</f>
        <v>dress disney</v>
      </c>
    </row>
    <row r="118" spans="1:15">
      <c r="A118" s="117">
        <f ca="1">IF(ISERROR(VLOOKUP(($B118&amp;"Balance"),Stock!$A:$W,HLOOKUP($C118,Stock!$D$5:$U$696,692,FALSE)+1,FALSE)),0,VLOOKUP(($B118&amp;"Balance"),Stock!$A:$W,HLOOKUP($C118,Stock!$D$5:$U$696,692,FALSE)+1,FALSE))</f>
        <v>0</v>
      </c>
      <c r="B118" s="121" t="s">
        <v>210</v>
      </c>
      <c r="C118" s="119">
        <f t="shared" ca="1" si="2"/>
        <v>42826</v>
      </c>
      <c r="D118" s="120"/>
      <c r="E118" s="117" t="str">
        <f>IF(ISERROR(VLOOKUP($B118,Master!$B:$E,4,FALSE)),"",VLOOKUP($B118,Master!$B:$E,4,FALSE))</f>
        <v/>
      </c>
      <c r="F118" s="117" t="str">
        <f t="shared" si="3"/>
        <v/>
      </c>
      <c r="O118" s="29" t="str">
        <f>Master!$B119</f>
        <v>Koko Vizar</v>
      </c>
    </row>
    <row r="119" spans="1:15">
      <c r="A119" s="117">
        <f ca="1">IF(ISERROR(VLOOKUP(($B119&amp;"Balance"),Stock!$A:$W,HLOOKUP($C119,Stock!$D$5:$U$696,692,FALSE)+1,FALSE)),0,VLOOKUP(($B119&amp;"Balance"),Stock!$A:$W,HLOOKUP($C119,Stock!$D$5:$U$696,692,FALSE)+1,FALSE))</f>
        <v>0</v>
      </c>
      <c r="B119" s="121" t="s">
        <v>254</v>
      </c>
      <c r="C119" s="119">
        <f t="shared" ca="1" si="2"/>
        <v>42826</v>
      </c>
      <c r="D119" s="120"/>
      <c r="E119" s="117">
        <f>IF(ISERROR(VLOOKUP($B119,Master!$B:$E,4,FALSE)),"",VLOOKUP($B119,Master!$B:$E,4,FALSE))</f>
        <v>8000</v>
      </c>
      <c r="F119" s="117">
        <f t="shared" si="3"/>
        <v>0</v>
      </c>
      <c r="O119" s="29" t="str">
        <f>Master!$B120</f>
        <v>Jeans pjg abg</v>
      </c>
    </row>
    <row r="120" spans="1:15">
      <c r="A120" s="117">
        <f ca="1">IF(ISERROR(VLOOKUP(($B120&amp;"Balance"),Stock!$A:$W,HLOOKUP($C120,Stock!$D$5:$U$696,692,FALSE)+1,FALSE)),0,VLOOKUP(($B120&amp;"Balance"),Stock!$A:$W,HLOOKUP($C120,Stock!$D$5:$U$696,692,FALSE)+1,FALSE))</f>
        <v>0</v>
      </c>
      <c r="B120" s="121" t="s">
        <v>255</v>
      </c>
      <c r="C120" s="119">
        <f t="shared" ca="1" si="2"/>
        <v>42826</v>
      </c>
      <c r="D120" s="120"/>
      <c r="E120" s="117">
        <f>IF(ISERROR(VLOOKUP($B120,Master!$B:$E,4,FALSE)),"",VLOOKUP($B120,Master!$B:$E,4,FALSE))</f>
        <v>0</v>
      </c>
      <c r="F120" s="117">
        <f t="shared" si="3"/>
        <v>0</v>
      </c>
      <c r="O120" s="29" t="str">
        <f>Master!$B121</f>
        <v>Atasan Ibu</v>
      </c>
    </row>
    <row r="121" spans="1:15">
      <c r="A121" s="117">
        <f ca="1">IF(ISERROR(VLOOKUP(($B121&amp;"Balance"),Stock!$A:$W,HLOOKUP($C121,Stock!$D$5:$U$696,692,FALSE)+1,FALSE)),0,VLOOKUP(($B121&amp;"Balance"),Stock!$A:$W,HLOOKUP($C121,Stock!$D$5:$U$696,692,FALSE)+1,FALSE))</f>
        <v>0</v>
      </c>
      <c r="B121" s="121"/>
      <c r="C121" s="119" t="str">
        <f t="shared" ca="1" si="2"/>
        <v/>
      </c>
      <c r="D121" s="120"/>
      <c r="E121" s="117">
        <f>IF(ISERROR(VLOOKUP($B121,Master!$B:$E,4,FALSE)),"",VLOOKUP($B121,Master!$B:$E,4,FALSE))</f>
        <v>0</v>
      </c>
      <c r="F121" s="117">
        <f t="shared" si="3"/>
        <v>0</v>
      </c>
      <c r="O121" s="29" t="str">
        <f>Master!$B122</f>
        <v>Terusan Dress</v>
      </c>
    </row>
    <row r="122" spans="1:15">
      <c r="A122" s="117">
        <f ca="1">IF(ISERROR(VLOOKUP(($B122&amp;"Balance"),Stock!$A:$W,HLOOKUP($C122,Stock!$D$5:$U$696,692,FALSE)+1,FALSE)),0,VLOOKUP(($B122&amp;"Balance"),Stock!$A:$W,HLOOKUP($C122,Stock!$D$5:$U$696,692,FALSE)+1,FALSE))</f>
        <v>0</v>
      </c>
      <c r="B122" s="122" t="s">
        <v>142</v>
      </c>
      <c r="C122" s="119">
        <f t="shared" ca="1" si="2"/>
        <v>42826</v>
      </c>
      <c r="D122" s="120"/>
      <c r="E122" s="117">
        <f>IF(ISERROR(VLOOKUP($B122,Master!$B:$E,4,FALSE)),"",VLOOKUP($B122,Master!$B:$E,4,FALSE))</f>
        <v>0</v>
      </c>
      <c r="F122" s="117">
        <f t="shared" si="3"/>
        <v>0</v>
      </c>
      <c r="O122" s="29" t="str">
        <f>Master!$B123</f>
        <v>kaos super</v>
      </c>
    </row>
    <row r="123" spans="1:15">
      <c r="A123" s="117">
        <f ca="1">IF(ISERROR(VLOOKUP(($B123&amp;"Balance"),Stock!$A:$W,HLOOKUP($C123,Stock!$D$5:$U$696,692,FALSE)+1,FALSE)),0,VLOOKUP(($B123&amp;"Balance"),Stock!$A:$W,HLOOKUP($C123,Stock!$D$5:$U$696,692,FALSE)+1,FALSE))</f>
        <v>0</v>
      </c>
      <c r="B123" s="121"/>
      <c r="C123" s="119" t="str">
        <f t="shared" ca="1" si="2"/>
        <v/>
      </c>
      <c r="D123" s="120"/>
      <c r="E123" s="117">
        <f>IF(ISERROR(VLOOKUP($B123,Master!$B:$E,4,FALSE)),"",VLOOKUP($B123,Master!$B:$E,4,FALSE))</f>
        <v>0</v>
      </c>
      <c r="F123" s="117">
        <f t="shared" si="3"/>
        <v>0</v>
      </c>
      <c r="O123" s="29" t="str">
        <f>Master!$B124</f>
        <v>Kaos G6</v>
      </c>
    </row>
    <row r="124" spans="1:15">
      <c r="A124" s="117">
        <f ca="1">IF(ISERROR(VLOOKUP(($B124&amp;"Balance"),Stock!$A:$W,HLOOKUP($C124,Stock!$D$5:$U$696,692,FALSE)+1,FALSE)),0,VLOOKUP(($B124&amp;"Balance"),Stock!$A:$W,HLOOKUP($C124,Stock!$D$5:$U$696,692,FALSE)+1,FALSE))</f>
        <v>0</v>
      </c>
      <c r="B124" s="121"/>
      <c r="C124" s="119" t="str">
        <f t="shared" ca="1" si="2"/>
        <v/>
      </c>
      <c r="D124" s="120"/>
      <c r="E124" s="117">
        <f>IF(ISERROR(VLOOKUP($B124,Master!$B:$E,4,FALSE)),"",VLOOKUP($B124,Master!$B:$E,4,FALSE))</f>
        <v>0</v>
      </c>
      <c r="F124" s="117">
        <f t="shared" si="3"/>
        <v>0</v>
      </c>
      <c r="O124" s="29" t="str">
        <f>Master!$B125</f>
        <v>Gamis Lelang Ali</v>
      </c>
    </row>
    <row r="125" spans="1:15">
      <c r="A125" s="117">
        <f ca="1">IF(ISERROR(VLOOKUP(($B125&amp;"Balance"),Stock!$A:$W,HLOOKUP($C125,Stock!$D$5:$U$696,692,FALSE)+1,FALSE)),0,VLOOKUP(($B125&amp;"Balance"),Stock!$A:$W,HLOOKUP($C125,Stock!$D$5:$U$696,692,FALSE)+1,FALSE))</f>
        <v>0</v>
      </c>
      <c r="B125" s="122"/>
      <c r="C125" s="119" t="str">
        <f t="shared" ca="1" si="2"/>
        <v/>
      </c>
      <c r="D125" s="120"/>
      <c r="E125" s="117">
        <f>IF(ISERROR(VLOOKUP($B125,Master!$B:$E,4,FALSE)),"",VLOOKUP($B125,Master!$B:$E,4,FALSE))</f>
        <v>0</v>
      </c>
      <c r="F125" s="117">
        <f t="shared" si="3"/>
        <v>0</v>
      </c>
      <c r="O125" s="29" t="str">
        <f>Master!$B126</f>
        <v>Dress Putih</v>
      </c>
    </row>
    <row r="126" spans="1:15">
      <c r="A126" s="117">
        <f ca="1">IF(ISERROR(VLOOKUP(($B126&amp;"Balance"),Stock!$A:$W,HLOOKUP($C126,Stock!$D$5:$U$696,692,FALSE)+1,FALSE)),0,VLOOKUP(($B126&amp;"Balance"),Stock!$A:$W,HLOOKUP($C126,Stock!$D$5:$U$696,692,FALSE)+1,FALSE))</f>
        <v>0</v>
      </c>
      <c r="B126" s="121" t="s">
        <v>146</v>
      </c>
      <c r="C126" s="119">
        <f ca="1">IF($B126="","",TODAY())</f>
        <v>42826</v>
      </c>
      <c r="D126" s="120"/>
      <c r="E126" s="117">
        <f>IF(ISERROR(VLOOKUP($B126,Master!$B:$E,4,FALSE)),"",VLOOKUP($B126,Master!$B:$E,4,FALSE))</f>
        <v>0</v>
      </c>
      <c r="F126" s="117">
        <f t="shared" si="3"/>
        <v>0</v>
      </c>
      <c r="O126" s="29" t="str">
        <f>Master!$B127</f>
        <v>Dress Batik Kecil</v>
      </c>
    </row>
    <row r="127" spans="1:15">
      <c r="A127" s="117">
        <f ca="1">IF(ISERROR(VLOOKUP(($B127&amp;"Balance"),Stock!$A:$W,HLOOKUP($C127,Stock!$D$5:$U$696,692,FALSE)+1,FALSE)),0,VLOOKUP(($B127&amp;"Balance"),Stock!$A:$W,HLOOKUP($C127,Stock!$D$5:$U$696,692,FALSE)+1,FALSE))</f>
        <v>0</v>
      </c>
      <c r="B127" s="121" t="s">
        <v>227</v>
      </c>
      <c r="C127" s="119">
        <f ca="1">IF($B127="","",TODAY())</f>
        <v>42826</v>
      </c>
      <c r="D127" s="120"/>
      <c r="E127" s="117">
        <f>IF(ISERROR(VLOOKUP($B127,Master!$B:$E,4,FALSE)),"",VLOOKUP($B127,Master!$B:$E,4,FALSE))</f>
        <v>0</v>
      </c>
      <c r="F127" s="117">
        <f t="shared" si="3"/>
        <v>0</v>
      </c>
      <c r="O127" s="29" t="str">
        <f>Master!$B128</f>
        <v>Dress Batik Besar</v>
      </c>
    </row>
    <row r="128" spans="1:15">
      <c r="A128" s="117">
        <f ca="1">IF(ISERROR(VLOOKUP(($B128&amp;"Balance"),Stock!$A:$W,HLOOKUP($C128,Stock!$D$5:$U$696,692,FALSE)+1,FALSE)),0,VLOOKUP(($B128&amp;"Balance"),Stock!$A:$W,HLOOKUP($C128,Stock!$D$5:$U$696,692,FALSE)+1,FALSE))</f>
        <v>0</v>
      </c>
      <c r="B128" s="122" t="s">
        <v>168</v>
      </c>
      <c r="C128" s="119">
        <f t="shared" ca="1" si="2"/>
        <v>42826</v>
      </c>
      <c r="D128" s="120"/>
      <c r="E128" s="117">
        <f>IF(ISERROR(VLOOKUP($B128,Master!$B:$E,4,FALSE)),"",VLOOKUP($B128,Master!$B:$E,4,FALSE))</f>
        <v>0</v>
      </c>
      <c r="F128" s="117">
        <f t="shared" si="3"/>
        <v>0</v>
      </c>
      <c r="O128" s="29" t="str">
        <f>Master!$B129</f>
        <v>Kaos Bola junkies</v>
      </c>
    </row>
    <row r="129" spans="1:15">
      <c r="A129" s="117">
        <f ca="1">IF(ISERROR(VLOOKUP(($B129&amp;"Balance"),Stock!$A:$W,HLOOKUP($C129,Stock!$D$5:$U$696,692,FALSE)+1,FALSE)),0,VLOOKUP(($B129&amp;"Balance"),Stock!$A:$W,HLOOKUP($C129,Stock!$D$5:$U$696,692,FALSE)+1,FALSE))</f>
        <v>0</v>
      </c>
      <c r="B129" s="111" t="s">
        <v>145</v>
      </c>
      <c r="C129" s="119">
        <f t="shared" ca="1" si="2"/>
        <v>42826</v>
      </c>
      <c r="D129" s="120"/>
      <c r="E129" s="117">
        <f>IF(ISERROR(VLOOKUP($B129,Master!$B:$E,4,FALSE)),"",VLOOKUP($B129,Master!$B:$E,4,FALSE))</f>
        <v>0</v>
      </c>
      <c r="F129" s="117">
        <f t="shared" si="3"/>
        <v>0</v>
      </c>
      <c r="O129" s="29" t="str">
        <f>Master!$B130</f>
        <v>kaos ice</v>
      </c>
    </row>
    <row r="130" spans="1:15">
      <c r="A130" s="117">
        <f ca="1">IF(ISERROR(VLOOKUP(($B130&amp;"Balance"),Stock!$A:$W,HLOOKUP($C130,Stock!$D$5:$U$696,692,FALSE)+1,FALSE)),0,VLOOKUP(($B130&amp;"Balance"),Stock!$A:$W,HLOOKUP($C130,Stock!$D$5:$U$696,692,FALSE)+1,FALSE))</f>
        <v>0</v>
      </c>
      <c r="B130" s="111" t="s">
        <v>147</v>
      </c>
      <c r="C130" s="119">
        <f t="shared" ca="1" si="2"/>
        <v>42826</v>
      </c>
      <c r="D130" s="120"/>
      <c r="E130" s="117">
        <f>IF(ISERROR(VLOOKUP($B130,Master!$B:$E,4,FALSE)),"",VLOOKUP($B130,Master!$B:$E,4,FALSE))</f>
        <v>0</v>
      </c>
      <c r="F130" s="117">
        <f t="shared" si="3"/>
        <v>0</v>
      </c>
      <c r="O130" s="29" t="str">
        <f>Master!$B131</f>
        <v>kaos blous abg</v>
      </c>
    </row>
    <row r="131" spans="1:15">
      <c r="A131" s="117">
        <f ca="1">IF(ISERROR(VLOOKUP(($B131&amp;"Balance"),Stock!$A:$W,HLOOKUP($C131,Stock!$D$5:$U$696,692,FALSE)+1,FALSE)),0,VLOOKUP(($B131&amp;"Balance"),Stock!$A:$W,HLOOKUP($C131,Stock!$D$5:$U$696,692,FALSE)+1,FALSE))</f>
        <v>0</v>
      </c>
      <c r="B131" s="111" t="s">
        <v>156</v>
      </c>
      <c r="C131" s="119">
        <f t="shared" ca="1" si="2"/>
        <v>42826</v>
      </c>
      <c r="D131" s="120"/>
      <c r="E131" s="117">
        <f>IF(ISERROR(VLOOKUP($B131,Master!$B:$E,4,FALSE)),"",VLOOKUP($B131,Master!$B:$E,4,FALSE))</f>
        <v>0</v>
      </c>
      <c r="F131" s="117">
        <f t="shared" si="3"/>
        <v>0</v>
      </c>
      <c r="O131" s="29" t="str">
        <f>Master!$B132</f>
        <v>Krah Sablon 1-3</v>
      </c>
    </row>
    <row r="132" spans="1:15">
      <c r="A132" s="117">
        <f ca="1">IF(ISERROR(VLOOKUP(($B132&amp;"Balance"),Stock!$A:$W,HLOOKUP($C132,Stock!$D$5:$U$696,692,FALSE)+1,FALSE)),0,VLOOKUP(($B132&amp;"Balance"),Stock!$A:$W,HLOOKUP($C132,Stock!$D$5:$U$696,692,FALSE)+1,FALSE))</f>
        <v>0</v>
      </c>
      <c r="B132" s="111" t="s">
        <v>157</v>
      </c>
      <c r="C132" s="119">
        <f t="shared" ca="1" si="2"/>
        <v>42826</v>
      </c>
      <c r="D132" s="120"/>
      <c r="E132" s="117">
        <f>IF(ISERROR(VLOOKUP($B132,Master!$B:$E,4,FALSE)),"",VLOOKUP($B132,Master!$B:$E,4,FALSE))</f>
        <v>0</v>
      </c>
      <c r="F132" s="117">
        <f t="shared" si="3"/>
        <v>0</v>
      </c>
      <c r="O132" s="29" t="str">
        <f>Master!$B133</f>
        <v>Krah sablon 10-14</v>
      </c>
    </row>
    <row r="133" spans="1:15">
      <c r="A133" s="117">
        <f ca="1">IF(ISERROR(VLOOKUP(($B133&amp;"Balance"),Stock!$A:$W,HLOOKUP($C133,Stock!$D$5:$U$696,692,FALSE)+1,FALSE)),0,VLOOKUP(($B133&amp;"Balance"),Stock!$A:$W,HLOOKUP($C133,Stock!$D$5:$U$696,692,FALSE)+1,FALSE))</f>
        <v>0</v>
      </c>
      <c r="B133" s="111"/>
      <c r="C133" s="119" t="str">
        <f ca="1">IF($B133="","",TODAY())</f>
        <v/>
      </c>
      <c r="D133" s="120"/>
      <c r="E133" s="117">
        <f>IF(ISERROR(VLOOKUP($B133,Master!$B:$E,4,FALSE)),"",VLOOKUP($B133,Master!$B:$E,4,FALSE))</f>
        <v>0</v>
      </c>
      <c r="F133" s="117">
        <f t="shared" si="3"/>
        <v>0</v>
      </c>
      <c r="O133" s="29" t="str">
        <f>Master!$B134</f>
        <v>Celana Petro</v>
      </c>
    </row>
    <row r="134" spans="1:15">
      <c r="A134" s="117">
        <f ca="1">IF(ISERROR(VLOOKUP(($B134&amp;"Balance"),Stock!$A:$W,HLOOKUP($C134,Stock!$D$5:$U$696,692,FALSE)+1,FALSE)),0,VLOOKUP(($B134&amp;"Balance"),Stock!$A:$W,HLOOKUP($C134,Stock!$D$5:$U$696,692,FALSE)+1,FALSE))</f>
        <v>0</v>
      </c>
      <c r="B134" s="111" t="s">
        <v>159</v>
      </c>
      <c r="C134" s="119">
        <f ca="1">IF($B134="","",TODAY())</f>
        <v>42826</v>
      </c>
      <c r="D134" s="120"/>
      <c r="E134" s="117">
        <f>IF(ISERROR(VLOOKUP($B134,Master!$B:$E,4,FALSE)),"",VLOOKUP($B134,Master!$B:$E,4,FALSE))</f>
        <v>0</v>
      </c>
      <c r="F134" s="117">
        <f>IF(ISERROR($D134*$E134),"",($D134*$E134))</f>
        <v>0</v>
      </c>
      <c r="O134" s="29" t="str">
        <f>Master!$B135</f>
        <v>Kaos Belang ABG</v>
      </c>
    </row>
    <row r="135" spans="1:15">
      <c r="A135" s="117"/>
      <c r="B135" s="122" t="s">
        <v>161</v>
      </c>
      <c r="C135" s="119">
        <f ca="1">IF($B135="","",TODAY())</f>
        <v>42826</v>
      </c>
      <c r="D135" s="120"/>
      <c r="E135" s="117"/>
      <c r="F135" s="117"/>
      <c r="O135" s="29"/>
    </row>
    <row r="136" spans="1:15">
      <c r="A136" s="110" t="s">
        <v>117</v>
      </c>
      <c r="B136" s="121"/>
      <c r="C136" s="112" t="s">
        <v>117</v>
      </c>
      <c r="D136" s="110" t="s">
        <v>117</v>
      </c>
      <c r="E136" s="110" t="s">
        <v>117</v>
      </c>
      <c r="F136" s="110" t="s">
        <v>117</v>
      </c>
      <c r="O136" s="29" t="str">
        <f>Master!$B136</f>
        <v>Koko Ikmal</v>
      </c>
    </row>
    <row r="137" spans="1:15" hidden="1">
      <c r="B137" s="121" t="s">
        <v>260</v>
      </c>
      <c r="O137" s="29" t="str">
        <f>Master!$B137</f>
        <v>Koko Lais/An'nur</v>
      </c>
    </row>
    <row r="138" spans="1:15" hidden="1">
      <c r="B138" s="121"/>
      <c r="O138" s="29" t="str">
        <f>Master!$B138</f>
        <v>Kemeja Ali</v>
      </c>
    </row>
    <row r="139" spans="1:15" hidden="1">
      <c r="B139" s="121" t="s">
        <v>210</v>
      </c>
      <c r="O139" s="29" t="str">
        <f>Master!$B139</f>
        <v>Koko Nabel</v>
      </c>
    </row>
    <row r="140" spans="1:15" hidden="1">
      <c r="B140" s="121" t="s">
        <v>254</v>
      </c>
      <c r="O140" s="29" t="str">
        <f>Master!$B140</f>
        <v>Gamis Zulfa</v>
      </c>
    </row>
    <row r="141" spans="1:15" hidden="1">
      <c r="B141" s="121" t="s">
        <v>255</v>
      </c>
      <c r="O141" s="29" t="str">
        <f>Master!$B141</f>
        <v>Mukena Bali Anak</v>
      </c>
    </row>
    <row r="142" spans="1:15" hidden="1">
      <c r="B142" s="121"/>
      <c r="O142" s="29" t="str">
        <f>Master!$B142</f>
        <v>Mukena bordir Anak</v>
      </c>
    </row>
    <row r="143" spans="1:15" hidden="1">
      <c r="B143" s="122" t="s">
        <v>142</v>
      </c>
      <c r="O143" s="29" t="str">
        <f>Master!$B143</f>
        <v>Mukena Bordir Jumbo</v>
      </c>
    </row>
    <row r="144" spans="1:15" hidden="1">
      <c r="B144" s="121"/>
      <c r="O144" s="29" t="str">
        <f>Master!$B144</f>
        <v>Mukens Lukis Anak</v>
      </c>
    </row>
    <row r="145" spans="2:15" hidden="1">
      <c r="B145" s="121"/>
      <c r="O145" s="29" t="str">
        <f>Master!$B145</f>
        <v>Kemeja Barcelona</v>
      </c>
    </row>
    <row r="146" spans="2:15" hidden="1">
      <c r="B146" s="122"/>
      <c r="O146" s="29" t="str">
        <f>Master!$B146</f>
        <v>Celana Street Pita</v>
      </c>
    </row>
    <row r="147" spans="2:15" hidden="1">
      <c r="B147" s="121" t="s">
        <v>146</v>
      </c>
      <c r="O147" s="29" t="str">
        <f>Master!$B147</f>
        <v>Jeans Petit</v>
      </c>
    </row>
    <row r="148" spans="2:15" hidden="1">
      <c r="B148" s="121" t="s">
        <v>227</v>
      </c>
      <c r="O148" s="29" t="str">
        <f>Master!$B148</f>
        <v>Daster Serut</v>
      </c>
    </row>
    <row r="149" spans="2:15" hidden="1">
      <c r="B149" s="122" t="s">
        <v>168</v>
      </c>
      <c r="O149" s="29" t="str">
        <f>Master!$B149</f>
        <v>Daster Kecipir</v>
      </c>
    </row>
    <row r="150" spans="2:15" hidden="1">
      <c r="B150" s="111" t="s">
        <v>145</v>
      </c>
      <c r="O150" s="29" t="str">
        <f>Master!$B150</f>
        <v>fatin anak</v>
      </c>
    </row>
    <row r="151" spans="2:15" hidden="1">
      <c r="B151" s="111" t="s">
        <v>147</v>
      </c>
      <c r="O151" s="29" t="str">
        <f>Master!$B151</f>
        <v>Daster DL Kringkel</v>
      </c>
    </row>
    <row r="152" spans="2:15" hidden="1">
      <c r="B152" s="111" t="s">
        <v>156</v>
      </c>
      <c r="O152" s="29" t="str">
        <f>Master!$B152</f>
        <v>Daster DL Jumbo</v>
      </c>
    </row>
    <row r="153" spans="2:15" hidden="1">
      <c r="B153" s="111" t="s">
        <v>157</v>
      </c>
      <c r="O153" s="29" t="str">
        <f>Master!$B153</f>
        <v>Daster Jumbo Besar</v>
      </c>
    </row>
    <row r="154" spans="2:15" hidden="1">
      <c r="B154" s="111"/>
      <c r="O154" s="29" t="str">
        <f>Master!$B154</f>
        <v>Sarung Gajah Apel</v>
      </c>
    </row>
    <row r="155" spans="2:15" hidden="1">
      <c r="B155" s="111" t="s">
        <v>159</v>
      </c>
      <c r="O155" s="29" t="str">
        <f>Master!$B155</f>
        <v>Gamis Yasmin</v>
      </c>
    </row>
    <row r="156" spans="2:15" hidden="1">
      <c r="B156" s="122" t="s">
        <v>161</v>
      </c>
      <c r="O156" s="29" t="str">
        <f>Master!$B156</f>
        <v>Koko lelang ali</v>
      </c>
    </row>
    <row r="157" spans="2:15" hidden="1">
      <c r="B157" s="44" t="s">
        <v>168</v>
      </c>
      <c r="O157" s="29" t="str">
        <f>Master!$B157</f>
        <v>Kaos lelang ABG</v>
      </c>
    </row>
    <row r="158" spans="2:15" hidden="1">
      <c r="B158" s="13" t="s">
        <v>145</v>
      </c>
      <c r="O158" s="29" t="str">
        <f>Master!$B158</f>
        <v>Dress Kartun</v>
      </c>
    </row>
    <row r="159" spans="2:15" hidden="1">
      <c r="B159" s="13" t="s">
        <v>147</v>
      </c>
      <c r="O159" s="29" t="str">
        <f>Master!$B159</f>
        <v>Gamis Atika</v>
      </c>
    </row>
    <row r="160" spans="2:15" hidden="1">
      <c r="B160" s="13" t="s">
        <v>156</v>
      </c>
      <c r="O160" s="29" t="str">
        <f>Master!$B160</f>
        <v>Gamis Herik</v>
      </c>
    </row>
    <row r="161" spans="2:15" hidden="1">
      <c r="B161" s="13" t="s">
        <v>157</v>
      </c>
      <c r="O161" s="29" t="str">
        <f>Master!$B161</f>
        <v>Gamis spandek</v>
      </c>
    </row>
    <row r="162" spans="2:15" hidden="1">
      <c r="B162" s="13" t="s">
        <v>169</v>
      </c>
      <c r="O162" s="29" t="str">
        <f>Master!$B162</f>
        <v>Jeans Cewe</v>
      </c>
    </row>
    <row r="163" spans="2:15" hidden="1">
      <c r="B163" s="13" t="s">
        <v>159</v>
      </c>
      <c r="O163" s="29" t="str">
        <f>Master!$B163</f>
        <v>Daster TL</v>
      </c>
    </row>
    <row r="164" spans="2:15" hidden="1">
      <c r="B164" s="44" t="s">
        <v>161</v>
      </c>
      <c r="O164" s="29" t="str">
        <f>Master!$B164</f>
        <v>Daster BR</v>
      </c>
    </row>
    <row r="165" spans="2:15" hidden="1">
      <c r="B165" s="103" t="s">
        <v>174</v>
      </c>
      <c r="O165" s="29" t="str">
        <f>Master!$B165</f>
        <v>Kalong ST</v>
      </c>
    </row>
    <row r="166" spans="2:15" hidden="1">
      <c r="B166" s="103" t="s">
        <v>175</v>
      </c>
      <c r="O166" s="29" t="str">
        <f>Master!$B166</f>
        <v>celana Polkadot</v>
      </c>
    </row>
    <row r="167" spans="2:15" hidden="1">
      <c r="B167" s="103" t="s">
        <v>176</v>
      </c>
      <c r="O167" s="29" t="str">
        <f>Master!$B167</f>
        <v>Celana Santai S</v>
      </c>
    </row>
    <row r="168" spans="2:15" hidden="1">
      <c r="B168" s="103" t="s">
        <v>177</v>
      </c>
      <c r="O168" s="29" t="str">
        <f>Master!$B168</f>
        <v>Gamis Citra Spandek</v>
      </c>
    </row>
    <row r="169" spans="2:15" hidden="1">
      <c r="B169" s="103" t="s">
        <v>178</v>
      </c>
      <c r="O169" s="29" t="str">
        <f>Master!$B169</f>
        <v>Gamis Citra Kanvas</v>
      </c>
    </row>
    <row r="170" spans="2:15" hidden="1">
      <c r="B170" s="103" t="s">
        <v>204</v>
      </c>
      <c r="O170" s="29" t="str">
        <f>Master!$B170</f>
        <v>Set Cacha PE</v>
      </c>
    </row>
    <row r="171" spans="2:15" hidden="1">
      <c r="B171" s="103" t="s">
        <v>179</v>
      </c>
      <c r="O171" s="29" t="str">
        <f>Master!$B171</f>
        <v>Kaos Bola Dewasa</v>
      </c>
    </row>
    <row r="172" spans="2:15" hidden="1">
      <c r="B172" s="103" t="s">
        <v>205</v>
      </c>
      <c r="O172" s="29" t="str">
        <f>Master!$B172</f>
        <v>Celana Ab</v>
      </c>
    </row>
    <row r="173" spans="2:15" hidden="1">
      <c r="B173" s="103" t="s">
        <v>180</v>
      </c>
      <c r="O173" s="29" t="str">
        <f>Master!$B173</f>
        <v>Celana Loreng AB</v>
      </c>
    </row>
    <row r="174" spans="2:15" hidden="1">
      <c r="B174" s="103" t="s">
        <v>181</v>
      </c>
      <c r="O174" s="29" t="str">
        <f>Master!$B174</f>
        <v>Tangtop Cewe Dws</v>
      </c>
    </row>
    <row r="175" spans="2:15" hidden="1">
      <c r="B175" s="103" t="s">
        <v>182</v>
      </c>
      <c r="O175" s="29" t="str">
        <f>Master!$B175</f>
        <v>Kaos Sausa</v>
      </c>
    </row>
    <row r="176" spans="2:15" hidden="1">
      <c r="B176" s="103" t="s">
        <v>183</v>
      </c>
      <c r="O176" s="29" t="str">
        <f>Master!$B176</f>
        <v>Kaos KidsBerry</v>
      </c>
    </row>
    <row r="177" spans="2:15" hidden="1">
      <c r="B177" s="103" t="s">
        <v>206</v>
      </c>
      <c r="O177" s="29" t="str">
        <f>Master!$B177</f>
        <v>Kaos Tosca</v>
      </c>
    </row>
    <row r="178" spans="2:15" hidden="1">
      <c r="B178" s="103" t="s">
        <v>207</v>
      </c>
      <c r="O178" s="29" t="str">
        <f>Master!$B178</f>
        <v>Atasan Dress</v>
      </c>
    </row>
    <row r="179" spans="2:15" hidden="1">
      <c r="B179" s="103" t="s">
        <v>208</v>
      </c>
      <c r="O179" s="29" t="str">
        <f>Master!$B179</f>
        <v>Leging 3/4 Hitam</v>
      </c>
    </row>
    <row r="180" spans="2:15" hidden="1">
      <c r="B180" s="103" t="s">
        <v>209</v>
      </c>
      <c r="O180" s="29" t="str">
        <f>Master!$B180</f>
        <v>Kaos Bola 7-9</v>
      </c>
    </row>
    <row r="181" spans="2:15" hidden="1">
      <c r="B181" s="103" t="s">
        <v>184</v>
      </c>
      <c r="O181" s="29" t="str">
        <f>Master!$B181</f>
        <v>Jeans Petro</v>
      </c>
    </row>
    <row r="182" spans="2:15" hidden="1">
      <c r="B182" s="103" t="s">
        <v>185</v>
      </c>
      <c r="O182" s="29" t="str">
        <f>Master!$B182</f>
        <v>Kaos ST M TP</v>
      </c>
    </row>
    <row r="183" spans="2:15" hidden="1">
      <c r="B183" s="103" t="s">
        <v>186</v>
      </c>
      <c r="O183" s="29" t="str">
        <f>Master!$B183</f>
        <v>Kaos ST L TP</v>
      </c>
    </row>
    <row r="184" spans="2:15" hidden="1">
      <c r="B184" s="103"/>
      <c r="O184" s="29" t="str">
        <f>Master!$B184</f>
        <v>Kaos ST XL TP</v>
      </c>
    </row>
    <row r="185" spans="2:15" hidden="1">
      <c r="B185" s="103" t="s">
        <v>210</v>
      </c>
      <c r="O185" s="29" t="str">
        <f>Master!$B185</f>
        <v>Kaos Bola CLUB anak</v>
      </c>
    </row>
    <row r="186" spans="2:15" hidden="1">
      <c r="B186" s="103" t="s">
        <v>187</v>
      </c>
      <c r="O186" s="29" t="str">
        <f>Master!$B186</f>
        <v>Kaos Suzu</v>
      </c>
    </row>
    <row r="187" spans="2:15" hidden="1">
      <c r="B187" s="103"/>
      <c r="O187" s="29" t="str">
        <f>Master!$B187</f>
        <v>Kaos Emblem</v>
      </c>
    </row>
    <row r="188" spans="2:15" hidden="1">
      <c r="B188" s="103" t="s">
        <v>188</v>
      </c>
      <c r="O188" s="29" t="str">
        <f>Master!$B188</f>
        <v>Kaos Distro Couple</v>
      </c>
    </row>
    <row r="189" spans="2:15" hidden="1">
      <c r="B189" s="103" t="s">
        <v>211</v>
      </c>
      <c r="O189" s="29" t="str">
        <f>Master!$B189</f>
        <v>Celana Kodoray Full</v>
      </c>
    </row>
    <row r="190" spans="2:15" hidden="1">
      <c r="B190" s="103" t="s">
        <v>212</v>
      </c>
      <c r="O190" s="29" t="str">
        <f>Master!$B190</f>
        <v>Celana Lucky</v>
      </c>
    </row>
    <row r="191" spans="2:15" hidden="1">
      <c r="B191" s="103" t="s">
        <v>213</v>
      </c>
      <c r="O191" s="29" t="str">
        <f>Master!$B191</f>
        <v>Gamis dewasa</v>
      </c>
    </row>
    <row r="192" spans="2:15" hidden="1">
      <c r="B192" s="103" t="s">
        <v>214</v>
      </c>
      <c r="O192" s="29" t="str">
        <f>Master!$B192</f>
        <v>Gamis Meysha</v>
      </c>
    </row>
    <row r="193" spans="2:15" hidden="1">
      <c r="B193" s="103"/>
      <c r="O193" s="29" t="str">
        <f>Master!$B193</f>
        <v>Koko R &amp; R</v>
      </c>
    </row>
    <row r="194" spans="2:15" hidden="1">
      <c r="B194" s="103"/>
      <c r="O194" s="29" t="str">
        <f>Master!$B194</f>
        <v>Gamis H &amp; B</v>
      </c>
    </row>
    <row r="195" spans="2:15" hidden="1">
      <c r="B195" s="103" t="s">
        <v>155</v>
      </c>
      <c r="O195" s="29" t="str">
        <f>Master!$B195</f>
        <v>Gamis Lelang Paris</v>
      </c>
    </row>
    <row r="196" spans="2:15" hidden="1">
      <c r="B196" s="103" t="s">
        <v>215</v>
      </c>
      <c r="O196" s="29" t="str">
        <f>Master!$B196</f>
        <v>Kemeja Motif</v>
      </c>
    </row>
    <row r="197" spans="2:15" hidden="1">
      <c r="B197" s="103" t="s">
        <v>216</v>
      </c>
      <c r="O197" s="29" t="str">
        <f>Master!$B197</f>
        <v>Kemeja Yogap</v>
      </c>
    </row>
    <row r="198" spans="2:15" hidden="1">
      <c r="B198" s="103"/>
      <c r="O198" s="29" t="str">
        <f>Master!$B198</f>
        <v>Jeans Royal</v>
      </c>
    </row>
    <row r="199" spans="2:15" hidden="1">
      <c r="B199" s="103" t="s">
        <v>217</v>
      </c>
      <c r="O199" s="29" t="str">
        <f>Master!$B199</f>
        <v>Sweter Lelang</v>
      </c>
    </row>
    <row r="200" spans="2:15" hidden="1">
      <c r="B200" s="103" t="s">
        <v>218</v>
      </c>
      <c r="O200" s="29" t="str">
        <f>Master!$B200</f>
        <v>Kaos Distro Lelang</v>
      </c>
    </row>
    <row r="201" spans="2:15" hidden="1">
      <c r="O201" s="29" t="str">
        <f>Master!$B201</f>
        <v>Kemeja Mikey</v>
      </c>
    </row>
    <row r="202" spans="2:15" hidden="1">
      <c r="O202" s="29" t="str">
        <f>Master!$B202</f>
        <v>Koko Taufiq</v>
      </c>
    </row>
    <row r="203" spans="2:15" hidden="1">
      <c r="O203" s="29" t="str">
        <f>Master!$B203</f>
        <v>Legging Boneka</v>
      </c>
    </row>
    <row r="204" spans="2:15" hidden="1">
      <c r="O204" s="29" t="str">
        <f>Master!$B204</f>
        <v>Jeans Army ABG</v>
      </c>
    </row>
    <row r="205" spans="2:15" hidden="1">
      <c r="O205" s="29" t="str">
        <f>Master!$B205</f>
        <v>Daster SK</v>
      </c>
    </row>
    <row r="206" spans="2:15" hidden="1">
      <c r="O206" s="29" t="str">
        <f>Master!$B206</f>
        <v>Celana Katun ABG</v>
      </c>
    </row>
    <row r="207" spans="2:15" hidden="1">
      <c r="O207" s="29">
        <f>Master!$B207</f>
        <v>0</v>
      </c>
    </row>
    <row r="208" spans="2:15" hidden="1">
      <c r="O208" s="29">
        <f>Master!$B208</f>
        <v>0</v>
      </c>
    </row>
    <row r="209" spans="15:15" hidden="1">
      <c r="O209" s="29">
        <f>Master!$B209</f>
        <v>0</v>
      </c>
    </row>
    <row r="210" spans="15:15" hidden="1">
      <c r="O210" s="29" t="str">
        <f>Master!$B210</f>
        <v>Streat Bintang</v>
      </c>
    </row>
    <row r="211" spans="15:15" hidden="1">
      <c r="O211" s="29">
        <f>Master!$B211</f>
        <v>0</v>
      </c>
    </row>
    <row r="212" spans="15:15" hidden="1">
      <c r="O212" s="29" t="str">
        <f>Master!$B212</f>
        <v>Celana Borju Dewasa</v>
      </c>
    </row>
    <row r="213" spans="15:15" hidden="1">
      <c r="O213" s="29" t="str">
        <f>Master!$B213</f>
        <v>Jeans kolor Army</v>
      </c>
    </row>
    <row r="214" spans="15:15" hidden="1">
      <c r="O214" s="29">
        <f>Master!$B214</f>
        <v>0</v>
      </c>
    </row>
    <row r="215" spans="15:15" hidden="1">
      <c r="O215" s="29">
        <f>Master!$B215</f>
        <v>0</v>
      </c>
    </row>
    <row r="216" spans="15:15" hidden="1">
      <c r="O216" s="29" t="str">
        <f>Master!$B216</f>
        <v>Celana CB</v>
      </c>
    </row>
    <row r="217" spans="15:15" hidden="1">
      <c r="O217" s="29" t="str">
        <f>Master!$B217</f>
        <v>Celana Kanvas Dewasa</v>
      </c>
    </row>
    <row r="218" spans="15:15" hidden="1">
      <c r="O218" s="29" t="str">
        <f>Master!$B218</f>
        <v>Celana Motif Warna</v>
      </c>
    </row>
    <row r="219" spans="15:15" hidden="1">
      <c r="O219" s="29" t="str">
        <f>Master!$B219</f>
        <v xml:space="preserve">Rok Motif </v>
      </c>
    </row>
    <row r="220" spans="15:15" hidden="1">
      <c r="O220" s="29" t="str">
        <f>Master!$B220</f>
        <v>Baju Tidur ABG Set TP</v>
      </c>
    </row>
    <row r="221" spans="15:15" hidden="1">
      <c r="O221" s="29">
        <f>Master!$B221</f>
        <v>0</v>
      </c>
    </row>
    <row r="222" spans="15:15" hidden="1">
      <c r="O222" s="29" t="str">
        <f>Master!$B222</f>
        <v>--barang baru update di master sini--</v>
      </c>
    </row>
    <row r="223" spans="15:15" hidden="1">
      <c r="O223" s="29" t="str">
        <f>Master!$B223</f>
        <v>--barang baru update di master sini--</v>
      </c>
    </row>
    <row r="224" spans="15:15" hidden="1">
      <c r="O224" s="29" t="str">
        <f>Master!$B224</f>
        <v>--barang baru update di master sini--</v>
      </c>
    </row>
    <row r="225" spans="15:15" hidden="1">
      <c r="O225" s="29" t="str">
        <f>Master!$B225</f>
        <v>--barang baru update di master sini--</v>
      </c>
    </row>
    <row r="226" spans="15:15" hidden="1">
      <c r="O226" s="29" t="str">
        <f>Master!$B226</f>
        <v>--barang baru update di master sini--</v>
      </c>
    </row>
    <row r="227" spans="15:15" hidden="1">
      <c r="O227" s="29" t="str">
        <f>Master!$B227</f>
        <v>--barang baru update di master sini--</v>
      </c>
    </row>
    <row r="228" spans="15:15" hidden="1">
      <c r="O228" s="29" t="str">
        <f>Master!$B228</f>
        <v>--barang baru update di master sini--</v>
      </c>
    </row>
    <row r="229" spans="15:15" hidden="1">
      <c r="O229" s="29" t="str">
        <f>Master!$B229</f>
        <v>--barang baru update di master sini--</v>
      </c>
    </row>
    <row r="230" spans="15:15" hidden="1">
      <c r="O230" s="29" t="str">
        <f>Master!$B230</f>
        <v>--barang baru update di master sini--</v>
      </c>
    </row>
    <row r="231" spans="15:15" hidden="1">
      <c r="O231" s="29" t="str">
        <f>Master!$B231</f>
        <v>--barang baru update di master sini--</v>
      </c>
    </row>
    <row r="232" spans="15:15" hidden="1">
      <c r="O232" s="29" t="str">
        <f>Master!$B232</f>
        <v>--barang baru update di master sini--</v>
      </c>
    </row>
    <row r="233" spans="15:15" hidden="1">
      <c r="O233" s="29" t="str">
        <f>Master!$B233</f>
        <v>--barang baru update di master sini--</v>
      </c>
    </row>
    <row r="234" spans="15:15" hidden="1">
      <c r="O234" s="29" t="str">
        <f>Master!$B234</f>
        <v>--barang baru update di master sini--</v>
      </c>
    </row>
    <row r="235" spans="15:15" hidden="1">
      <c r="O235" s="29" t="str">
        <f>Master!$B235</f>
        <v>--barang baru update di master sini--</v>
      </c>
    </row>
    <row r="236" spans="15:15"/>
    <row r="237" spans="15:15"/>
  </sheetData>
  <sheetProtection password="EBF7" sheet="1" objects="1" scenarios="1" selectLockedCells="1"/>
  <conditionalFormatting sqref="B156:B164">
    <cfRule type="duplicateValues" dxfId="3" priority="3"/>
  </conditionalFormatting>
  <conditionalFormatting sqref="B142:B149">
    <cfRule type="duplicateValues" dxfId="2" priority="2"/>
  </conditionalFormatting>
  <conditionalFormatting sqref="B6:B135">
    <cfRule type="duplicateValues" dxfId="1" priority="6"/>
  </conditionalFormatting>
  <dataValidations count="2">
    <dataValidation type="list" allowBlank="1" showInputMessage="1" showErrorMessage="1" sqref="B157:B164">
      <formula1>#REF!</formula1>
    </dataValidation>
    <dataValidation type="list" allowBlank="1" showInputMessage="1" showErrorMessage="1" sqref="B6:B156">
      <formula1>$O$6:$O$235</formula1>
    </dataValidation>
  </dataValidations>
  <pageMargins left="0.7" right="0.7" top="0.75" bottom="0.75" header="0.3" footer="0.3"/>
  <pageSetup scale="3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tabColor theme="1"/>
  </sheetPr>
  <dimension ref="A1:H1"/>
  <sheetViews>
    <sheetView zoomScale="85" zoomScaleNormal="85" workbookViewId="0">
      <pane ySplit="1" topLeftCell="A2" activePane="bottomLeft" state="frozen"/>
      <selection activeCell="D13" sqref="D13"/>
      <selection pane="bottomLeft" activeCell="A2" sqref="A2:XFD1033"/>
    </sheetView>
  </sheetViews>
  <sheetFormatPr defaultColWidth="0" defaultRowHeight="14.25"/>
  <cols>
    <col min="1" max="1" width="8.125" style="58" bestFit="1" customWidth="1"/>
    <col min="2" max="2" width="34.125" style="58" customWidth="1"/>
    <col min="3" max="3" width="11.75" style="58" bestFit="1" customWidth="1"/>
    <col min="4" max="4" width="10.125" style="58" bestFit="1" customWidth="1"/>
    <col min="5" max="5" width="21.75" style="58" bestFit="1" customWidth="1"/>
    <col min="6" max="6" width="21.875" style="58" bestFit="1" customWidth="1"/>
    <col min="7" max="7" width="9.25" style="58" hidden="1" customWidth="1"/>
    <col min="8" max="8" width="0" style="58" hidden="1" customWidth="1"/>
    <col min="9" max="16384" width="9.125" style="58" hidden="1"/>
  </cols>
  <sheetData>
    <row r="1" spans="1:7" ht="24">
      <c r="A1" s="47" t="s">
        <v>149</v>
      </c>
      <c r="B1" s="37" t="s">
        <v>124</v>
      </c>
      <c r="C1" s="38"/>
      <c r="D1" s="32"/>
      <c r="E1" s="107" t="s">
        <v>127</v>
      </c>
      <c r="F1" s="108" t="s">
        <v>284</v>
      </c>
      <c r="G1" s="58" t="e">
        <f>IF(#REF!="",1000001,RIGHT(#REF!,7)+1)</f>
        <v>#REF!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3:V237"/>
  <sheetViews>
    <sheetView workbookViewId="0">
      <pane xSplit="2" ySplit="5" topLeftCell="C23" activePane="bottomRight" state="frozen"/>
      <selection activeCell="D13" sqref="D13"/>
      <selection pane="topRight" activeCell="D13" sqref="D13"/>
      <selection pane="bottomLeft" activeCell="D13" sqref="D13"/>
      <selection pane="bottomRight" activeCell="D37" sqref="D37"/>
    </sheetView>
  </sheetViews>
  <sheetFormatPr defaultColWidth="9.125" defaultRowHeight="14.25"/>
  <cols>
    <col min="1" max="1" width="9.125" style="1"/>
    <col min="2" max="2" width="20.25" style="29" bestFit="1" customWidth="1"/>
    <col min="3" max="8" width="10.5" style="21" bestFit="1" customWidth="1"/>
    <col min="9" max="12" width="10.5" style="21" customWidth="1"/>
    <col min="13" max="20" width="10.5" style="21" bestFit="1" customWidth="1"/>
    <col min="21" max="21" width="9.125" style="21"/>
    <col min="22" max="22" width="9.25" style="21" bestFit="1" customWidth="1"/>
    <col min="23" max="16384" width="9.125" style="1"/>
  </cols>
  <sheetData>
    <row r="3" spans="2:22">
      <c r="B3" s="29" t="s">
        <v>18</v>
      </c>
    </row>
    <row r="5" spans="2:22" ht="15">
      <c r="B5" s="17" t="s">
        <v>1</v>
      </c>
      <c r="C5" s="100">
        <v>41802</v>
      </c>
      <c r="D5" s="100">
        <v>41803</v>
      </c>
      <c r="E5" s="100">
        <v>41804</v>
      </c>
      <c r="F5" s="100">
        <v>41805</v>
      </c>
      <c r="G5" s="100">
        <v>41806</v>
      </c>
      <c r="H5" s="100">
        <v>41807</v>
      </c>
      <c r="I5" s="100">
        <v>41808</v>
      </c>
      <c r="J5" s="100">
        <v>41809</v>
      </c>
      <c r="K5" s="100">
        <v>41810</v>
      </c>
      <c r="L5" s="100">
        <v>41811</v>
      </c>
      <c r="M5" s="100">
        <v>41812</v>
      </c>
      <c r="N5" s="100">
        <v>41813</v>
      </c>
      <c r="O5" s="100">
        <v>41814</v>
      </c>
      <c r="P5" s="100">
        <v>41815</v>
      </c>
      <c r="Q5" s="100">
        <v>41816</v>
      </c>
      <c r="R5" s="100">
        <v>41817</v>
      </c>
      <c r="S5" s="100">
        <v>41818</v>
      </c>
      <c r="T5" s="100">
        <v>41819</v>
      </c>
      <c r="V5" s="101" t="s">
        <v>21</v>
      </c>
    </row>
    <row r="6" spans="2:22">
      <c r="B6" s="33" t="str">
        <f>Master!$B6</f>
        <v>Leging Spandek</v>
      </c>
      <c r="V6" s="24">
        <f>SUM(C6:U6)</f>
        <v>0</v>
      </c>
    </row>
    <row r="7" spans="2:22">
      <c r="B7" s="33" t="str">
        <f>Master!$B7</f>
        <v>celana santai</v>
      </c>
      <c r="V7" s="24">
        <f t="shared" ref="V7:V70" si="0">SUM(C7:U7)</f>
        <v>0</v>
      </c>
    </row>
    <row r="8" spans="2:22">
      <c r="B8" s="33" t="str">
        <f>Master!$B8</f>
        <v>Kaos Bola 1-5</v>
      </c>
      <c r="V8" s="24">
        <f t="shared" si="0"/>
        <v>0</v>
      </c>
    </row>
    <row r="9" spans="2:22">
      <c r="B9" s="33" t="str">
        <f>Master!$B9</f>
        <v>celana motif</v>
      </c>
      <c r="V9" s="24">
        <f t="shared" si="0"/>
        <v>0</v>
      </c>
    </row>
    <row r="10" spans="2:22">
      <c r="B10" s="33" t="str">
        <f>Master!$B10</f>
        <v>celana loreng</v>
      </c>
      <c r="V10" s="24">
        <f t="shared" si="0"/>
        <v>0</v>
      </c>
    </row>
    <row r="11" spans="2:22">
      <c r="B11" s="33" t="str">
        <f>Master!$B11</f>
        <v>celana ayu tingting</v>
      </c>
      <c r="V11" s="24">
        <f t="shared" si="0"/>
        <v>0</v>
      </c>
    </row>
    <row r="12" spans="2:22">
      <c r="B12" s="33" t="str">
        <f>Master!$B12</f>
        <v>celana aladin</v>
      </c>
      <c r="V12" s="24">
        <f t="shared" si="0"/>
        <v>0</v>
      </c>
    </row>
    <row r="13" spans="2:22">
      <c r="B13" s="33" t="str">
        <f>Master!$B13</f>
        <v>celana kodoray kombi</v>
      </c>
      <c r="V13" s="24">
        <f t="shared" si="0"/>
        <v>0</v>
      </c>
    </row>
    <row r="14" spans="2:22">
      <c r="B14" s="33" t="str">
        <f>Master!$B14</f>
        <v>boxer kecil</v>
      </c>
      <c r="V14" s="24">
        <f t="shared" si="0"/>
        <v>0</v>
      </c>
    </row>
    <row r="15" spans="2:22">
      <c r="B15" s="33" t="str">
        <f>Master!$B15</f>
        <v>boxer besar</v>
      </c>
      <c r="V15" s="24">
        <f t="shared" si="0"/>
        <v>0</v>
      </c>
    </row>
    <row r="16" spans="2:22">
      <c r="B16" s="33" t="str">
        <f>Master!$B16</f>
        <v>celana aero</v>
      </c>
      <c r="V16" s="24">
        <f t="shared" si="0"/>
        <v>0</v>
      </c>
    </row>
    <row r="17" spans="2:22">
      <c r="B17" s="33" t="str">
        <f>Master!$B17</f>
        <v>rok panjang</v>
      </c>
      <c r="V17" s="24">
        <f t="shared" si="0"/>
        <v>0</v>
      </c>
    </row>
    <row r="18" spans="2:22">
      <c r="B18" s="33" t="str">
        <f>Master!$B18</f>
        <v>celana  motif cewe</v>
      </c>
      <c r="V18" s="24">
        <f t="shared" si="0"/>
        <v>0</v>
      </c>
    </row>
    <row r="19" spans="2:22">
      <c r="B19" s="33" t="str">
        <f>Master!$B19</f>
        <v>rok kecil</v>
      </c>
      <c r="V19" s="24">
        <f t="shared" si="0"/>
        <v>0</v>
      </c>
    </row>
    <row r="20" spans="2:22">
      <c r="B20" s="33" t="str">
        <f>Master!$B20</f>
        <v>rok catoon</v>
      </c>
      <c r="V20" s="24">
        <f t="shared" si="0"/>
        <v>0</v>
      </c>
    </row>
    <row r="21" spans="2:22">
      <c r="B21" s="33" t="str">
        <f>Master!$B21</f>
        <v>celana Kanvas</v>
      </c>
      <c r="V21" s="24">
        <f t="shared" si="0"/>
        <v>0</v>
      </c>
    </row>
    <row r="22" spans="2:22">
      <c r="B22" s="33" t="str">
        <f>Master!$B22</f>
        <v>Celana Traning anak</v>
      </c>
      <c r="V22" s="24">
        <f t="shared" si="0"/>
        <v>0</v>
      </c>
    </row>
    <row r="23" spans="2:22">
      <c r="B23" s="33" t="str">
        <f>Master!$B23</f>
        <v xml:space="preserve">celana stabilo </v>
      </c>
      <c r="V23" s="24">
        <f t="shared" si="0"/>
        <v>0</v>
      </c>
    </row>
    <row r="24" spans="2:22">
      <c r="B24" s="33" t="str">
        <f>Master!$B24</f>
        <v>Celana Street Bunga</v>
      </c>
      <c r="V24" s="24">
        <f t="shared" si="0"/>
        <v>0</v>
      </c>
    </row>
    <row r="25" spans="2:22">
      <c r="B25" s="33" t="str">
        <f>Master!$B25</f>
        <v>celana setreat stabilo</v>
      </c>
      <c r="V25" s="24">
        <f t="shared" si="0"/>
        <v>0</v>
      </c>
    </row>
    <row r="26" spans="2:22">
      <c r="B26" s="33" t="str">
        <f>Master!$B26</f>
        <v>Rok catton ABG</v>
      </c>
      <c r="V26" s="24">
        <f t="shared" si="0"/>
        <v>0</v>
      </c>
    </row>
    <row r="27" spans="2:22">
      <c r="B27" s="33" t="str">
        <f>Master!$B27</f>
        <v>Rok Jeans Besar</v>
      </c>
      <c r="V27" s="24">
        <f t="shared" si="0"/>
        <v>0</v>
      </c>
    </row>
    <row r="28" spans="2:22">
      <c r="B28" s="33" t="str">
        <f>Master!$B28</f>
        <v>c.stret army</v>
      </c>
      <c r="V28" s="24">
        <f t="shared" si="0"/>
        <v>0</v>
      </c>
    </row>
    <row r="29" spans="2:22">
      <c r="B29" s="33" t="str">
        <f>Master!$B29</f>
        <v>gamis jeans</v>
      </c>
      <c r="V29" s="24">
        <f t="shared" si="0"/>
        <v>0</v>
      </c>
    </row>
    <row r="30" spans="2:22">
      <c r="B30" s="33" t="str">
        <f>Master!$B30</f>
        <v>jeans jumbo</v>
      </c>
      <c r="V30" s="24">
        <f t="shared" si="0"/>
        <v>0</v>
      </c>
    </row>
    <row r="31" spans="2:22">
      <c r="B31" s="33" t="str">
        <f>Master!$B31</f>
        <v>jeans kecil</v>
      </c>
      <c r="V31" s="24">
        <f t="shared" si="0"/>
        <v>0</v>
      </c>
    </row>
    <row r="32" spans="2:22">
      <c r="B32" s="33" t="str">
        <f>Master!$B32</f>
        <v>jeans army</v>
      </c>
      <c r="V32" s="24">
        <f t="shared" si="0"/>
        <v>0</v>
      </c>
    </row>
    <row r="33" spans="2:22">
      <c r="B33" s="33" t="str">
        <f>Master!$B33</f>
        <v>jeans panjang army</v>
      </c>
      <c r="V33" s="24">
        <f t="shared" si="0"/>
        <v>0</v>
      </c>
    </row>
    <row r="34" spans="2:22">
      <c r="B34" s="33" t="str">
        <f>Master!$B34</f>
        <v xml:space="preserve">rok jeans </v>
      </c>
      <c r="V34" s="24">
        <f t="shared" si="0"/>
        <v>0</v>
      </c>
    </row>
    <row r="35" spans="2:22">
      <c r="B35" s="33" t="str">
        <f>Master!$B35</f>
        <v>Jeans panjang Cowo</v>
      </c>
      <c r="V35" s="24">
        <f t="shared" si="0"/>
        <v>0</v>
      </c>
    </row>
    <row r="36" spans="2:22">
      <c r="B36" s="33" t="str">
        <f>Master!$B36</f>
        <v>dress kecil</v>
      </c>
      <c r="V36" s="24">
        <f t="shared" si="0"/>
        <v>0</v>
      </c>
    </row>
    <row r="37" spans="2:22">
      <c r="B37" s="33" t="str">
        <f>Master!$B37</f>
        <v>dress besar</v>
      </c>
      <c r="V37" s="24">
        <f t="shared" si="0"/>
        <v>0</v>
      </c>
    </row>
    <row r="38" spans="2:22">
      <c r="B38" s="33" t="str">
        <f>Master!$B38</f>
        <v>k.belang ss</v>
      </c>
      <c r="V38" s="24">
        <f t="shared" si="0"/>
        <v>0</v>
      </c>
    </row>
    <row r="39" spans="2:22">
      <c r="B39" s="33" t="str">
        <f>Master!$B39</f>
        <v>k.belang s</v>
      </c>
      <c r="V39" s="24">
        <f t="shared" si="0"/>
        <v>0</v>
      </c>
    </row>
    <row r="40" spans="2:22">
      <c r="B40" s="33" t="str">
        <f>Master!$B40</f>
        <v>k.belang M</v>
      </c>
      <c r="V40" s="24">
        <f t="shared" si="0"/>
        <v>0</v>
      </c>
    </row>
    <row r="41" spans="2:22">
      <c r="B41" s="33" t="str">
        <f>Master!$B41</f>
        <v>k. belang L</v>
      </c>
      <c r="V41" s="24">
        <f t="shared" si="0"/>
        <v>0</v>
      </c>
    </row>
    <row r="42" spans="2:22">
      <c r="B42" s="33" t="str">
        <f>Master!$B42</f>
        <v>k. belang xL</v>
      </c>
      <c r="V42" s="24">
        <f t="shared" si="0"/>
        <v>0</v>
      </c>
    </row>
    <row r="43" spans="2:22">
      <c r="B43" s="33" t="str">
        <f>Master!$B43</f>
        <v>krah S</v>
      </c>
      <c r="V43" s="24">
        <f t="shared" si="0"/>
        <v>0</v>
      </c>
    </row>
    <row r="44" spans="2:22">
      <c r="B44" s="33" t="str">
        <f>Master!$B44</f>
        <v>krah M</v>
      </c>
      <c r="V44" s="24">
        <f t="shared" si="0"/>
        <v>0</v>
      </c>
    </row>
    <row r="45" spans="2:22">
      <c r="B45" s="33" t="str">
        <f>Master!$B45</f>
        <v>krah L</v>
      </c>
      <c r="V45" s="24">
        <f t="shared" si="0"/>
        <v>0</v>
      </c>
    </row>
    <row r="46" spans="2:22">
      <c r="B46" s="33" t="str">
        <f>Master!$B46</f>
        <v>krah xl</v>
      </c>
      <c r="V46" s="24">
        <f t="shared" si="0"/>
        <v>0</v>
      </c>
    </row>
    <row r="47" spans="2:22">
      <c r="B47" s="33" t="str">
        <f>Master!$B47</f>
        <v>k.belang TP M</v>
      </c>
      <c r="V47" s="24">
        <f t="shared" si="0"/>
        <v>0</v>
      </c>
    </row>
    <row r="48" spans="2:22">
      <c r="B48" s="33" t="str">
        <f>Master!$B48</f>
        <v>k.belang TP L</v>
      </c>
      <c r="V48" s="24">
        <f t="shared" si="0"/>
        <v>0</v>
      </c>
    </row>
    <row r="49" spans="2:22">
      <c r="B49" s="33" t="str">
        <f>Master!$B49</f>
        <v>lekbong</v>
      </c>
      <c r="V49" s="24">
        <f t="shared" si="0"/>
        <v>0</v>
      </c>
    </row>
    <row r="50" spans="2:22">
      <c r="B50" s="33" t="str">
        <f>Master!$B50</f>
        <v>lekbong kartun</v>
      </c>
      <c r="V50" s="24">
        <f t="shared" si="0"/>
        <v>0</v>
      </c>
    </row>
    <row r="51" spans="2:22">
      <c r="B51" s="33" t="str">
        <f>Master!$B51</f>
        <v>kaos kartun</v>
      </c>
      <c r="V51" s="24">
        <f t="shared" si="0"/>
        <v>0</v>
      </c>
    </row>
    <row r="52" spans="2:22">
      <c r="B52" s="33" t="str">
        <f>Master!$B52</f>
        <v>kaos raglan anak</v>
      </c>
      <c r="V52" s="24">
        <f t="shared" si="0"/>
        <v>0</v>
      </c>
    </row>
    <row r="53" spans="2:22">
      <c r="B53" s="33" t="str">
        <f>Master!$B53</f>
        <v>sweter</v>
      </c>
      <c r="V53" s="24">
        <f t="shared" si="0"/>
        <v>0</v>
      </c>
    </row>
    <row r="54" spans="2:22">
      <c r="B54" s="33" t="str">
        <f>Master!$B54</f>
        <v>kaos ombak</v>
      </c>
      <c r="V54" s="24">
        <f t="shared" si="0"/>
        <v>0</v>
      </c>
    </row>
    <row r="55" spans="2:22">
      <c r="B55" s="33" t="str">
        <f>Master!$B55</f>
        <v>kaos banana kecil</v>
      </c>
      <c r="V55" s="24">
        <f t="shared" si="0"/>
        <v>0</v>
      </c>
    </row>
    <row r="56" spans="2:22">
      <c r="B56" s="33" t="str">
        <f>Master!$B56</f>
        <v>kaos banana besar</v>
      </c>
      <c r="V56" s="24">
        <f t="shared" si="0"/>
        <v>0</v>
      </c>
    </row>
    <row r="57" spans="2:22">
      <c r="B57" s="33" t="str">
        <f>Master!$B57</f>
        <v>kaos banana krah</v>
      </c>
      <c r="V57" s="24">
        <f t="shared" si="0"/>
        <v>0</v>
      </c>
    </row>
    <row r="58" spans="2:22">
      <c r="B58" s="33" t="str">
        <f>Master!$B58</f>
        <v>kaos banana TP</v>
      </c>
      <c r="V58" s="24">
        <f t="shared" si="0"/>
        <v>0</v>
      </c>
    </row>
    <row r="59" spans="2:22">
      <c r="B59" s="33" t="str">
        <f>Master!$B59</f>
        <v>Dress Banana</v>
      </c>
      <c r="V59" s="24">
        <f t="shared" si="0"/>
        <v>0</v>
      </c>
    </row>
    <row r="60" spans="2:22">
      <c r="B60" s="33" t="str">
        <f>Master!$B60</f>
        <v>Kaos Kids</v>
      </c>
      <c r="V60" s="24">
        <f t="shared" si="0"/>
        <v>0</v>
      </c>
    </row>
    <row r="61" spans="2:22">
      <c r="B61" s="33" t="str">
        <f>Master!$B61</f>
        <v>set ST banana</v>
      </c>
      <c r="V61" s="24">
        <f t="shared" si="0"/>
        <v>0</v>
      </c>
    </row>
    <row r="62" spans="2:22">
      <c r="B62" s="33" t="str">
        <f>Master!$B62</f>
        <v>kaos minerva</v>
      </c>
      <c r="V62" s="24">
        <f t="shared" si="0"/>
        <v>0</v>
      </c>
    </row>
    <row r="63" spans="2:22">
      <c r="B63" s="33" t="str">
        <f>Master!$B63</f>
        <v>kaos C/15 sablon</v>
      </c>
      <c r="V63" s="24">
        <f t="shared" si="0"/>
        <v>0</v>
      </c>
    </row>
    <row r="64" spans="2:22">
      <c r="B64" s="33" t="str">
        <f>Master!$B64</f>
        <v>kaos C/15 cewe</v>
      </c>
      <c r="V64" s="24">
        <f t="shared" si="0"/>
        <v>0</v>
      </c>
    </row>
    <row r="65" spans="2:22">
      <c r="B65" s="33" t="str">
        <f>Master!$B65</f>
        <v>kaos gliter</v>
      </c>
      <c r="V65" s="24">
        <f t="shared" si="0"/>
        <v>0</v>
      </c>
    </row>
    <row r="66" spans="2:22">
      <c r="B66" s="33" t="str">
        <f>Master!$B66</f>
        <v>kaos stabilo putih</v>
      </c>
      <c r="V66" s="24">
        <f t="shared" si="0"/>
        <v>0</v>
      </c>
    </row>
    <row r="67" spans="2:22">
      <c r="B67" s="33" t="str">
        <f>Master!$B67</f>
        <v>kaos stabilo warna</v>
      </c>
      <c r="V67" s="24">
        <f t="shared" si="0"/>
        <v>0</v>
      </c>
    </row>
    <row r="68" spans="2:22">
      <c r="B68" s="33" t="str">
        <f>Master!$B68</f>
        <v>baju tidur ABG/ daster</v>
      </c>
      <c r="V68" s="24">
        <f t="shared" si="0"/>
        <v>0</v>
      </c>
    </row>
    <row r="69" spans="2:22">
      <c r="B69" s="33" t="str">
        <f>Master!$B69</f>
        <v>baju tidur ABG/ set cp</v>
      </c>
      <c r="V69" s="24">
        <f t="shared" si="0"/>
        <v>0</v>
      </c>
    </row>
    <row r="70" spans="2:22">
      <c r="B70" s="33" t="str">
        <f>Master!$B70</f>
        <v>baju tidur ABG/ set 3/4</v>
      </c>
      <c r="V70" s="24">
        <f t="shared" si="0"/>
        <v>0</v>
      </c>
    </row>
    <row r="71" spans="2:22">
      <c r="B71" s="33" t="str">
        <f>Master!$B71</f>
        <v>kaos ST S</v>
      </c>
      <c r="V71" s="24">
        <f t="shared" ref="V71:V134" si="1">SUM(C71:U71)</f>
        <v>0</v>
      </c>
    </row>
    <row r="72" spans="2:22">
      <c r="B72" s="33" t="str">
        <f>Master!$B72</f>
        <v>kaos ST M</v>
      </c>
      <c r="V72" s="24">
        <f t="shared" si="1"/>
        <v>0</v>
      </c>
    </row>
    <row r="73" spans="2:22">
      <c r="B73" s="33" t="str">
        <f>Master!$B73</f>
        <v>kaos ST L</v>
      </c>
      <c r="V73" s="24">
        <f t="shared" si="1"/>
        <v>0</v>
      </c>
    </row>
    <row r="74" spans="2:22">
      <c r="B74" s="33" t="str">
        <f>Master!$B74</f>
        <v>jaket 4 - 6</v>
      </c>
      <c r="V74" s="24">
        <f t="shared" si="1"/>
        <v>0</v>
      </c>
    </row>
    <row r="75" spans="2:22">
      <c r="B75" s="33" t="str">
        <f>Master!$B75</f>
        <v>jaket baseball</v>
      </c>
      <c r="V75" s="24">
        <f t="shared" si="1"/>
        <v>0</v>
      </c>
    </row>
    <row r="76" spans="2:22">
      <c r="B76" s="33" t="str">
        <f>Master!$B76</f>
        <v>set TP M</v>
      </c>
      <c r="V76" s="24">
        <f t="shared" si="1"/>
        <v>0</v>
      </c>
    </row>
    <row r="77" spans="2:22">
      <c r="B77" s="33" t="str">
        <f>Master!$B77</f>
        <v>set TP L</v>
      </c>
      <c r="V77" s="24">
        <f t="shared" si="1"/>
        <v>0</v>
      </c>
    </row>
    <row r="78" spans="2:22">
      <c r="B78" s="33" t="str">
        <f>Master!$B78</f>
        <v>set TP xl</v>
      </c>
      <c r="V78" s="24">
        <f t="shared" si="1"/>
        <v>0</v>
      </c>
    </row>
    <row r="79" spans="2:22">
      <c r="B79" s="33" t="str">
        <f>Master!$B79</f>
        <v>set caca cowo</v>
      </c>
      <c r="V79" s="24">
        <f t="shared" si="1"/>
        <v>0</v>
      </c>
    </row>
    <row r="80" spans="2:22">
      <c r="B80" s="33" t="str">
        <f>Master!$B80</f>
        <v>set caca cewe</v>
      </c>
      <c r="V80" s="24">
        <f t="shared" si="1"/>
        <v>0</v>
      </c>
    </row>
    <row r="81" spans="2:22">
      <c r="B81" s="33" t="str">
        <f>Master!$B81</f>
        <v>Celana stabilo ABG</v>
      </c>
      <c r="V81" s="24">
        <f t="shared" si="1"/>
        <v>0</v>
      </c>
    </row>
    <row r="82" spans="2:22">
      <c r="B82" s="33" t="str">
        <f>Master!$B82</f>
        <v>set cowo S</v>
      </c>
      <c r="V82" s="24">
        <f t="shared" si="1"/>
        <v>0</v>
      </c>
    </row>
    <row r="83" spans="2:22">
      <c r="B83" s="33" t="str">
        <f>Master!$B83</f>
        <v>set cowo M</v>
      </c>
      <c r="V83" s="24">
        <f t="shared" si="1"/>
        <v>0</v>
      </c>
    </row>
    <row r="84" spans="2:22">
      <c r="B84" s="33" t="str">
        <f>Master!$B84</f>
        <v>set cowo L</v>
      </c>
      <c r="V84" s="24">
        <f t="shared" si="1"/>
        <v>0</v>
      </c>
    </row>
    <row r="85" spans="2:22">
      <c r="B85" s="33" t="str">
        <f>Master!$B85</f>
        <v>set cowo XL</v>
      </c>
      <c r="V85" s="24">
        <f t="shared" si="1"/>
        <v>0</v>
      </c>
    </row>
    <row r="86" spans="2:22">
      <c r="B86" s="33" t="str">
        <f>Master!$B86</f>
        <v>set cewe s</v>
      </c>
      <c r="V86" s="24">
        <f t="shared" si="1"/>
        <v>0</v>
      </c>
    </row>
    <row r="87" spans="2:22">
      <c r="B87" s="33" t="str">
        <f>Master!$B87</f>
        <v>set cewe m</v>
      </c>
      <c r="V87" s="24">
        <f t="shared" si="1"/>
        <v>0</v>
      </c>
    </row>
    <row r="88" spans="2:22">
      <c r="B88" s="33" t="str">
        <f>Master!$B88</f>
        <v>set cewe L</v>
      </c>
      <c r="V88" s="24">
        <f t="shared" si="1"/>
        <v>0</v>
      </c>
    </row>
    <row r="89" spans="2:22">
      <c r="B89" s="33" t="str">
        <f>Master!$B89</f>
        <v>set cewe xl</v>
      </c>
      <c r="V89" s="24">
        <f t="shared" si="1"/>
        <v>0</v>
      </c>
    </row>
    <row r="90" spans="2:22">
      <c r="B90" s="33" t="str">
        <f>Master!$B90</f>
        <v>set bola</v>
      </c>
      <c r="V90" s="24">
        <f t="shared" si="1"/>
        <v>0</v>
      </c>
    </row>
    <row r="91" spans="2:22">
      <c r="B91" s="33" t="str">
        <f>Master!$B91</f>
        <v>legging anak kirey</v>
      </c>
      <c r="V91" s="24">
        <f t="shared" si="1"/>
        <v>0</v>
      </c>
    </row>
    <row r="92" spans="2:22">
      <c r="B92" s="33" t="str">
        <f>Master!$B92</f>
        <v>legging jeans ABG</v>
      </c>
      <c r="V92" s="24">
        <f t="shared" si="1"/>
        <v>0</v>
      </c>
    </row>
    <row r="93" spans="2:22">
      <c r="B93" s="33" t="str">
        <f>Master!$B93</f>
        <v>Daster anak tanggung</v>
      </c>
      <c r="V93" s="24">
        <f t="shared" si="1"/>
        <v>0</v>
      </c>
    </row>
    <row r="94" spans="2:22">
      <c r="B94" s="33" t="str">
        <f>Master!$B94</f>
        <v>Daster anak jumbo</v>
      </c>
      <c r="V94" s="24">
        <f t="shared" si="1"/>
        <v>0</v>
      </c>
    </row>
    <row r="95" spans="2:22">
      <c r="B95" s="33" t="str">
        <f>Master!$B95</f>
        <v>Daster CP</v>
      </c>
      <c r="V95" s="24">
        <f t="shared" si="1"/>
        <v>0</v>
      </c>
    </row>
    <row r="96" spans="2:22">
      <c r="B96" s="33" t="str">
        <f>Master!$B96</f>
        <v xml:space="preserve">Daster DL </v>
      </c>
      <c r="V96" s="24">
        <f t="shared" si="1"/>
        <v>0</v>
      </c>
    </row>
    <row r="97" spans="2:22">
      <c r="B97" s="33" t="str">
        <f>Master!$B97</f>
        <v>Daster GGB</v>
      </c>
      <c r="V97" s="24">
        <f t="shared" si="1"/>
        <v>0</v>
      </c>
    </row>
    <row r="98" spans="2:22">
      <c r="B98" s="33" t="str">
        <f>Master!$B98</f>
        <v>Daster Ibu</v>
      </c>
      <c r="V98" s="24">
        <f t="shared" si="1"/>
        <v>0</v>
      </c>
    </row>
    <row r="99" spans="2:22">
      <c r="B99" s="33" t="str">
        <f>Master!$B99</f>
        <v>Daster mawar</v>
      </c>
      <c r="V99" s="24">
        <f t="shared" si="1"/>
        <v>0</v>
      </c>
    </row>
    <row r="100" spans="2:22">
      <c r="B100" s="33" t="str">
        <f>Master!$B100</f>
        <v>Daster balon jumbo pjg</v>
      </c>
      <c r="V100" s="24">
        <f t="shared" si="1"/>
        <v>0</v>
      </c>
    </row>
    <row r="101" spans="2:22">
      <c r="B101" s="33" t="str">
        <f>Master!$B101</f>
        <v>Daster pola</v>
      </c>
      <c r="V101" s="24">
        <f t="shared" si="1"/>
        <v>0</v>
      </c>
    </row>
    <row r="102" spans="2:22">
      <c r="B102" s="33" t="str">
        <f>Master!$B102</f>
        <v>Daster payung</v>
      </c>
      <c r="V102" s="24">
        <f t="shared" si="1"/>
        <v>0</v>
      </c>
    </row>
    <row r="103" spans="2:22">
      <c r="B103" s="33" t="str">
        <f>Master!$B103</f>
        <v>Daster Jumbo Super</v>
      </c>
      <c r="V103" s="24">
        <f t="shared" si="1"/>
        <v>0</v>
      </c>
    </row>
    <row r="104" spans="2:22">
      <c r="B104" s="33" t="str">
        <f>Master!$B104</f>
        <v>Mukena Bali Dewasa</v>
      </c>
      <c r="V104" s="24">
        <f t="shared" si="1"/>
        <v>0</v>
      </c>
    </row>
    <row r="105" spans="2:22">
      <c r="B105" s="33" t="str">
        <f>Master!$B105</f>
        <v>Mukena LUKIS</v>
      </c>
      <c r="V105" s="24">
        <f t="shared" si="1"/>
        <v>0</v>
      </c>
    </row>
    <row r="106" spans="2:22">
      <c r="B106" s="33" t="str">
        <f>Master!$B106</f>
        <v>Kaos Cacha</v>
      </c>
      <c r="V106" s="24">
        <f t="shared" si="1"/>
        <v>0</v>
      </c>
    </row>
    <row r="107" spans="2:22">
      <c r="B107" s="33" t="str">
        <f>Master!$B107</f>
        <v>kaos java</v>
      </c>
      <c r="V107" s="24">
        <f t="shared" si="1"/>
        <v>0</v>
      </c>
    </row>
    <row r="108" spans="2:22">
      <c r="B108" s="33" t="str">
        <f>Master!$B108</f>
        <v>Celana Fatin</v>
      </c>
      <c r="V108" s="24">
        <f t="shared" si="1"/>
        <v>0</v>
      </c>
    </row>
    <row r="109" spans="2:22">
      <c r="B109" s="33" t="str">
        <f>Master!$B109</f>
        <v>C.stret kotak</v>
      </c>
      <c r="V109" s="24">
        <f t="shared" si="1"/>
        <v>0</v>
      </c>
    </row>
    <row r="110" spans="2:22">
      <c r="B110" s="33" t="str">
        <f>Master!$B110</f>
        <v>kaos distro Dujati</v>
      </c>
      <c r="V110" s="24">
        <f t="shared" si="1"/>
        <v>0</v>
      </c>
    </row>
    <row r="111" spans="2:22">
      <c r="B111" s="33" t="str">
        <f>Master!$B111</f>
        <v>daster kalong lelang</v>
      </c>
      <c r="V111" s="24">
        <f t="shared" si="1"/>
        <v>0</v>
      </c>
    </row>
    <row r="112" spans="2:22">
      <c r="B112" s="33" t="str">
        <f>Master!$B112</f>
        <v>celana syahrini</v>
      </c>
      <c r="V112" s="24">
        <f t="shared" si="1"/>
        <v>0</v>
      </c>
    </row>
    <row r="113" spans="2:22">
      <c r="B113" s="33" t="str">
        <f>Master!$B113</f>
        <v>blouse syahrini</v>
      </c>
      <c r="V113" s="24">
        <f t="shared" si="1"/>
        <v>0</v>
      </c>
    </row>
    <row r="114" spans="2:22">
      <c r="B114" s="33" t="str">
        <f>Master!$B114</f>
        <v>gamis taufik</v>
      </c>
      <c r="V114" s="24">
        <f t="shared" si="1"/>
        <v>0</v>
      </c>
    </row>
    <row r="115" spans="2:22">
      <c r="B115" s="33" t="str">
        <f>Master!$B115</f>
        <v>gamis taufik  13-15</v>
      </c>
      <c r="V115" s="24">
        <f t="shared" si="1"/>
        <v>0</v>
      </c>
    </row>
    <row r="116" spans="2:22">
      <c r="B116" s="33" t="str">
        <f>Master!$B116</f>
        <v>Gamis Kitty</v>
      </c>
      <c r="V116" s="24">
        <f t="shared" si="1"/>
        <v>0</v>
      </c>
    </row>
    <row r="117" spans="2:22">
      <c r="B117" s="33" t="str">
        <f>Master!$B117</f>
        <v>Gamis R &amp; R</v>
      </c>
      <c r="V117" s="24">
        <f t="shared" si="1"/>
        <v>0</v>
      </c>
    </row>
    <row r="118" spans="2:22" s="91" customFormat="1">
      <c r="B118" s="89" t="str">
        <f>Master!$B118</f>
        <v>dress disney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24">
        <f t="shared" si="1"/>
        <v>0</v>
      </c>
    </row>
    <row r="119" spans="2:22">
      <c r="B119" s="33" t="str">
        <f>Master!$B119</f>
        <v>Koko Vizar</v>
      </c>
      <c r="V119" s="24">
        <f t="shared" si="1"/>
        <v>0</v>
      </c>
    </row>
    <row r="120" spans="2:22">
      <c r="B120" s="33" t="str">
        <f>Master!$B120</f>
        <v>Jeans pjg abg</v>
      </c>
      <c r="V120" s="24">
        <f t="shared" si="1"/>
        <v>0</v>
      </c>
    </row>
    <row r="121" spans="2:22">
      <c r="B121" s="33" t="str">
        <f>Master!$B121</f>
        <v>Atasan Ibu</v>
      </c>
      <c r="V121" s="24">
        <f t="shared" si="1"/>
        <v>0</v>
      </c>
    </row>
    <row r="122" spans="2:22">
      <c r="B122" s="33" t="str">
        <f>Master!$B122</f>
        <v>Terusan Dress</v>
      </c>
      <c r="V122" s="24">
        <f t="shared" si="1"/>
        <v>0</v>
      </c>
    </row>
    <row r="123" spans="2:22" s="91" customFormat="1">
      <c r="B123" s="89" t="str">
        <f>Master!$B123</f>
        <v>kaos super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24">
        <f t="shared" si="1"/>
        <v>0</v>
      </c>
    </row>
    <row r="124" spans="2:22">
      <c r="B124" s="33" t="str">
        <f>Master!$B124</f>
        <v>Kaos G6</v>
      </c>
      <c r="V124" s="24">
        <f t="shared" si="1"/>
        <v>0</v>
      </c>
    </row>
    <row r="125" spans="2:22">
      <c r="B125" s="33" t="str">
        <f>Master!$B125</f>
        <v>Gamis Lelang Ali</v>
      </c>
      <c r="V125" s="24">
        <f t="shared" si="1"/>
        <v>0</v>
      </c>
    </row>
    <row r="126" spans="2:22">
      <c r="B126" s="33" t="str">
        <f>Master!$B126</f>
        <v>Dress Putih</v>
      </c>
      <c r="V126" s="24">
        <f t="shared" si="1"/>
        <v>0</v>
      </c>
    </row>
    <row r="127" spans="2:22">
      <c r="B127" s="33" t="str">
        <f>Master!$B127</f>
        <v>Dress Batik Kecil</v>
      </c>
      <c r="V127" s="24">
        <f t="shared" si="1"/>
        <v>0</v>
      </c>
    </row>
    <row r="128" spans="2:22">
      <c r="B128" s="33" t="str">
        <f>Master!$B128</f>
        <v>Dress Batik Besar</v>
      </c>
      <c r="V128" s="24">
        <f t="shared" si="1"/>
        <v>0</v>
      </c>
    </row>
    <row r="129" spans="2:22">
      <c r="B129" s="33" t="str">
        <f>Master!$B129</f>
        <v>Kaos Bola junkies</v>
      </c>
      <c r="V129" s="24">
        <f t="shared" si="1"/>
        <v>0</v>
      </c>
    </row>
    <row r="130" spans="2:22">
      <c r="B130" s="33" t="str">
        <f>Master!$B130</f>
        <v>kaos ice</v>
      </c>
      <c r="V130" s="24">
        <f t="shared" si="1"/>
        <v>0</v>
      </c>
    </row>
    <row r="131" spans="2:22">
      <c r="B131" s="33" t="str">
        <f>Master!$B131</f>
        <v>kaos blous abg</v>
      </c>
      <c r="V131" s="24">
        <f t="shared" si="1"/>
        <v>0</v>
      </c>
    </row>
    <row r="132" spans="2:22">
      <c r="B132" s="33" t="str">
        <f>Master!$B132</f>
        <v>Krah Sablon 1-3</v>
      </c>
      <c r="V132" s="24">
        <f t="shared" si="1"/>
        <v>0</v>
      </c>
    </row>
    <row r="133" spans="2:22">
      <c r="B133" s="33" t="str">
        <f>Master!$B133</f>
        <v>Krah sablon 10-14</v>
      </c>
      <c r="V133" s="24">
        <f t="shared" si="1"/>
        <v>0</v>
      </c>
    </row>
    <row r="134" spans="2:22">
      <c r="B134" s="33" t="str">
        <f>Master!$B134</f>
        <v>Celana Petro</v>
      </c>
      <c r="V134" s="24">
        <f t="shared" si="1"/>
        <v>0</v>
      </c>
    </row>
    <row r="135" spans="2:22">
      <c r="B135" s="33" t="str">
        <f>Master!$B135</f>
        <v>Kaos Belang ABG</v>
      </c>
      <c r="V135" s="24">
        <f t="shared" ref="V135:V198" si="2">SUM(C135:U135)</f>
        <v>0</v>
      </c>
    </row>
    <row r="136" spans="2:22">
      <c r="B136" s="33" t="str">
        <f>Master!$B136</f>
        <v>Koko Ikmal</v>
      </c>
      <c r="V136" s="24">
        <f t="shared" si="2"/>
        <v>0</v>
      </c>
    </row>
    <row r="137" spans="2:22">
      <c r="B137" s="33" t="str">
        <f>Master!$B137</f>
        <v>Koko Lais/An'nur</v>
      </c>
      <c r="V137" s="24">
        <f t="shared" si="2"/>
        <v>0</v>
      </c>
    </row>
    <row r="138" spans="2:22">
      <c r="B138" s="33" t="str">
        <f>Master!$B138</f>
        <v>Kemeja Ali</v>
      </c>
      <c r="V138" s="24">
        <f t="shared" si="2"/>
        <v>0</v>
      </c>
    </row>
    <row r="139" spans="2:22">
      <c r="B139" s="33" t="str">
        <f>Master!$B139</f>
        <v>Koko Nabel</v>
      </c>
      <c r="V139" s="24">
        <f t="shared" si="2"/>
        <v>0</v>
      </c>
    </row>
    <row r="140" spans="2:22">
      <c r="B140" s="33" t="str">
        <f>Master!$B140</f>
        <v>Gamis Zulfa</v>
      </c>
      <c r="V140" s="24">
        <f t="shared" si="2"/>
        <v>0</v>
      </c>
    </row>
    <row r="141" spans="2:22">
      <c r="B141" s="33" t="str">
        <f>Master!$B141</f>
        <v>Mukena Bali Anak</v>
      </c>
      <c r="V141" s="24">
        <f t="shared" si="2"/>
        <v>0</v>
      </c>
    </row>
    <row r="142" spans="2:22">
      <c r="B142" s="33" t="str">
        <f>Master!$B142</f>
        <v>Mukena bordir Anak</v>
      </c>
      <c r="V142" s="24">
        <f t="shared" si="2"/>
        <v>0</v>
      </c>
    </row>
    <row r="143" spans="2:22">
      <c r="B143" s="33" t="str">
        <f>Master!$B143</f>
        <v>Mukena Bordir Jumbo</v>
      </c>
      <c r="V143" s="24">
        <f t="shared" si="2"/>
        <v>0</v>
      </c>
    </row>
    <row r="144" spans="2:22">
      <c r="B144" s="33" t="str">
        <f>Master!$B144</f>
        <v>Mukens Lukis Anak</v>
      </c>
      <c r="V144" s="24">
        <f t="shared" si="2"/>
        <v>0</v>
      </c>
    </row>
    <row r="145" spans="2:22">
      <c r="B145" s="33" t="str">
        <f>Master!$B145</f>
        <v>Kemeja Barcelona</v>
      </c>
      <c r="V145" s="24">
        <f t="shared" si="2"/>
        <v>0</v>
      </c>
    </row>
    <row r="146" spans="2:22">
      <c r="B146" s="33" t="str">
        <f>Master!$B146</f>
        <v>Celana Street Pita</v>
      </c>
      <c r="V146" s="24">
        <f t="shared" si="2"/>
        <v>0</v>
      </c>
    </row>
    <row r="147" spans="2:22">
      <c r="B147" s="33" t="str">
        <f>Master!$B147</f>
        <v>Jeans Petit</v>
      </c>
      <c r="V147" s="24">
        <f t="shared" si="2"/>
        <v>0</v>
      </c>
    </row>
    <row r="148" spans="2:22">
      <c r="B148" s="33" t="str">
        <f>Master!$B148</f>
        <v>Daster Serut</v>
      </c>
      <c r="V148" s="24">
        <f t="shared" si="2"/>
        <v>0</v>
      </c>
    </row>
    <row r="149" spans="2:22">
      <c r="B149" s="33" t="str">
        <f>Master!$B149</f>
        <v>Daster Kecipir</v>
      </c>
      <c r="V149" s="24">
        <f t="shared" si="2"/>
        <v>0</v>
      </c>
    </row>
    <row r="150" spans="2:22">
      <c r="B150" s="33" t="str">
        <f>Master!$B150</f>
        <v>fatin anak</v>
      </c>
      <c r="V150" s="24">
        <f t="shared" si="2"/>
        <v>0</v>
      </c>
    </row>
    <row r="151" spans="2:22">
      <c r="B151" s="33" t="str">
        <f>Master!$B151</f>
        <v>Daster DL Kringkel</v>
      </c>
      <c r="V151" s="24">
        <f t="shared" si="2"/>
        <v>0</v>
      </c>
    </row>
    <row r="152" spans="2:22">
      <c r="B152" s="33" t="str">
        <f>Master!$B152</f>
        <v>Daster DL Jumbo</v>
      </c>
      <c r="V152" s="24">
        <f t="shared" si="2"/>
        <v>0</v>
      </c>
    </row>
    <row r="153" spans="2:22">
      <c r="B153" s="33" t="str">
        <f>Master!$B153</f>
        <v>Daster Jumbo Besar</v>
      </c>
      <c r="V153" s="24">
        <f t="shared" si="2"/>
        <v>0</v>
      </c>
    </row>
    <row r="154" spans="2:22">
      <c r="B154" s="33" t="str">
        <f>Master!$B154</f>
        <v>Sarung Gajah Apel</v>
      </c>
      <c r="V154" s="24">
        <f t="shared" si="2"/>
        <v>0</v>
      </c>
    </row>
    <row r="155" spans="2:22">
      <c r="B155" s="33" t="str">
        <f>Master!$B155</f>
        <v>Gamis Yasmin</v>
      </c>
      <c r="V155" s="24">
        <f t="shared" si="2"/>
        <v>0</v>
      </c>
    </row>
    <row r="156" spans="2:22">
      <c r="B156" s="33" t="str">
        <f>Master!$B156</f>
        <v>Koko lelang ali</v>
      </c>
      <c r="V156" s="24">
        <f t="shared" si="2"/>
        <v>0</v>
      </c>
    </row>
    <row r="157" spans="2:22">
      <c r="B157" s="33" t="str">
        <f>Master!$B157</f>
        <v>Kaos lelang ABG</v>
      </c>
      <c r="V157" s="24">
        <f t="shared" si="2"/>
        <v>0</v>
      </c>
    </row>
    <row r="158" spans="2:22">
      <c r="B158" s="33" t="str">
        <f>Master!$B158</f>
        <v>Dress Kartun</v>
      </c>
      <c r="V158" s="24">
        <f t="shared" si="2"/>
        <v>0</v>
      </c>
    </row>
    <row r="159" spans="2:22">
      <c r="B159" s="33" t="str">
        <f>Master!$B159</f>
        <v>Gamis Atika</v>
      </c>
      <c r="V159" s="24">
        <f t="shared" si="2"/>
        <v>0</v>
      </c>
    </row>
    <row r="160" spans="2:22">
      <c r="B160" s="33" t="str">
        <f>Master!$B160</f>
        <v>Gamis Herik</v>
      </c>
      <c r="V160" s="24">
        <f t="shared" si="2"/>
        <v>0</v>
      </c>
    </row>
    <row r="161" spans="2:22">
      <c r="B161" s="33" t="str">
        <f>Master!$B161</f>
        <v>Gamis spandek</v>
      </c>
      <c r="V161" s="24">
        <f t="shared" si="2"/>
        <v>0</v>
      </c>
    </row>
    <row r="162" spans="2:22">
      <c r="B162" s="33" t="str">
        <f>Master!$B162</f>
        <v>Jeans Cewe</v>
      </c>
      <c r="V162" s="24">
        <f t="shared" si="2"/>
        <v>0</v>
      </c>
    </row>
    <row r="163" spans="2:22">
      <c r="B163" s="33" t="str">
        <f>Master!$B163</f>
        <v>Daster TL</v>
      </c>
      <c r="V163" s="24">
        <f t="shared" si="2"/>
        <v>0</v>
      </c>
    </row>
    <row r="164" spans="2:22">
      <c r="B164" s="33" t="str">
        <f>Master!$B164</f>
        <v>Daster BR</v>
      </c>
      <c r="V164" s="24">
        <f t="shared" si="2"/>
        <v>0</v>
      </c>
    </row>
    <row r="165" spans="2:22">
      <c r="B165" s="33" t="str">
        <f>Master!$B165</f>
        <v>Kalong ST</v>
      </c>
      <c r="V165" s="24">
        <f t="shared" si="2"/>
        <v>0</v>
      </c>
    </row>
    <row r="166" spans="2:22">
      <c r="B166" s="33" t="str">
        <f>Master!$B166</f>
        <v>celana Polkadot</v>
      </c>
      <c r="V166" s="24">
        <f t="shared" si="2"/>
        <v>0</v>
      </c>
    </row>
    <row r="167" spans="2:22">
      <c r="B167" s="33" t="str">
        <f>Master!$B167</f>
        <v>Celana Santai S</v>
      </c>
      <c r="V167" s="24">
        <f t="shared" si="2"/>
        <v>0</v>
      </c>
    </row>
    <row r="168" spans="2:22">
      <c r="B168" s="33" t="str">
        <f>Master!$B168</f>
        <v>Gamis Citra Spandek</v>
      </c>
      <c r="V168" s="24">
        <f t="shared" si="2"/>
        <v>0</v>
      </c>
    </row>
    <row r="169" spans="2:22">
      <c r="B169" s="33" t="str">
        <f>Master!$B169</f>
        <v>Gamis Citra Kanvas</v>
      </c>
      <c r="V169" s="24">
        <f t="shared" si="2"/>
        <v>0</v>
      </c>
    </row>
    <row r="170" spans="2:22">
      <c r="B170" s="33" t="str">
        <f>Master!$B170</f>
        <v>Set Cacha PE</v>
      </c>
      <c r="V170" s="24">
        <f t="shared" si="2"/>
        <v>0</v>
      </c>
    </row>
    <row r="171" spans="2:22">
      <c r="B171" s="33" t="str">
        <f>Master!$B171</f>
        <v>Kaos Bola Dewasa</v>
      </c>
      <c r="V171" s="24">
        <f t="shared" si="2"/>
        <v>0</v>
      </c>
    </row>
    <row r="172" spans="2:22">
      <c r="B172" s="33" t="str">
        <f>Master!$B172</f>
        <v>Celana Ab</v>
      </c>
      <c r="V172" s="24">
        <f t="shared" si="2"/>
        <v>0</v>
      </c>
    </row>
    <row r="173" spans="2:22">
      <c r="B173" s="33" t="str">
        <f>Master!$B173</f>
        <v>Celana Loreng AB</v>
      </c>
      <c r="V173" s="24">
        <f t="shared" si="2"/>
        <v>0</v>
      </c>
    </row>
    <row r="174" spans="2:22">
      <c r="B174" s="33" t="str">
        <f>Master!$B174</f>
        <v>Tangtop Cewe Dws</v>
      </c>
      <c r="V174" s="24">
        <f t="shared" si="2"/>
        <v>0</v>
      </c>
    </row>
    <row r="175" spans="2:22">
      <c r="B175" s="33" t="str">
        <f>Master!$B175</f>
        <v>Kaos Sausa</v>
      </c>
      <c r="V175" s="24">
        <f t="shared" si="2"/>
        <v>0</v>
      </c>
    </row>
    <row r="176" spans="2:22">
      <c r="B176" s="33" t="str">
        <f>Master!$B176</f>
        <v>Kaos KidsBerry</v>
      </c>
      <c r="V176" s="24">
        <f t="shared" si="2"/>
        <v>0</v>
      </c>
    </row>
    <row r="177" spans="2:22">
      <c r="B177" s="33" t="str">
        <f>Master!$B177</f>
        <v>Kaos Tosca</v>
      </c>
      <c r="V177" s="24">
        <f t="shared" si="2"/>
        <v>0</v>
      </c>
    </row>
    <row r="178" spans="2:22">
      <c r="B178" s="33" t="str">
        <f>Master!$B178</f>
        <v>Atasan Dress</v>
      </c>
      <c r="V178" s="24">
        <f t="shared" si="2"/>
        <v>0</v>
      </c>
    </row>
    <row r="179" spans="2:22">
      <c r="B179" s="33" t="str">
        <f>Master!$B179</f>
        <v>Leging 3/4 Hitam</v>
      </c>
      <c r="V179" s="24">
        <f t="shared" si="2"/>
        <v>0</v>
      </c>
    </row>
    <row r="180" spans="2:22">
      <c r="B180" s="33" t="str">
        <f>Master!$B180</f>
        <v>Kaos Bola 7-9</v>
      </c>
      <c r="V180" s="24">
        <f t="shared" si="2"/>
        <v>0</v>
      </c>
    </row>
    <row r="181" spans="2:22">
      <c r="B181" s="33" t="str">
        <f>Master!$B181</f>
        <v>Jeans Petro</v>
      </c>
      <c r="V181" s="24">
        <f t="shared" si="2"/>
        <v>0</v>
      </c>
    </row>
    <row r="182" spans="2:22">
      <c r="B182" s="33" t="str">
        <f>Master!$B182</f>
        <v>Kaos ST M TP</v>
      </c>
      <c r="V182" s="24">
        <f t="shared" si="2"/>
        <v>0</v>
      </c>
    </row>
    <row r="183" spans="2:22">
      <c r="B183" s="33" t="str">
        <f>Master!$B183</f>
        <v>Kaos ST L TP</v>
      </c>
      <c r="V183" s="24">
        <f t="shared" si="2"/>
        <v>0</v>
      </c>
    </row>
    <row r="184" spans="2:22">
      <c r="B184" s="33" t="str">
        <f>Master!$B184</f>
        <v>Kaos ST XL TP</v>
      </c>
      <c r="V184" s="24">
        <f t="shared" si="2"/>
        <v>0</v>
      </c>
    </row>
    <row r="185" spans="2:22">
      <c r="B185" s="33" t="str">
        <f>Master!$B185</f>
        <v>Kaos Bola CLUB anak</v>
      </c>
      <c r="V185" s="24">
        <f t="shared" si="2"/>
        <v>0</v>
      </c>
    </row>
    <row r="186" spans="2:22">
      <c r="B186" s="33" t="str">
        <f>Master!$B186</f>
        <v>Kaos Suzu</v>
      </c>
      <c r="V186" s="24">
        <f t="shared" si="2"/>
        <v>0</v>
      </c>
    </row>
    <row r="187" spans="2:22">
      <c r="B187" s="33" t="str">
        <f>Master!$B187</f>
        <v>Kaos Emblem</v>
      </c>
      <c r="V187" s="24">
        <f t="shared" si="2"/>
        <v>0</v>
      </c>
    </row>
    <row r="188" spans="2:22">
      <c r="B188" s="33" t="str">
        <f>Master!$B188</f>
        <v>Kaos Distro Couple</v>
      </c>
      <c r="V188" s="24">
        <f t="shared" si="2"/>
        <v>0</v>
      </c>
    </row>
    <row r="189" spans="2:22">
      <c r="B189" s="33" t="str">
        <f>Master!$B189</f>
        <v>Celana Kodoray Full</v>
      </c>
      <c r="V189" s="24">
        <f t="shared" si="2"/>
        <v>0</v>
      </c>
    </row>
    <row r="190" spans="2:22">
      <c r="B190" s="33" t="str">
        <f>Master!$B190</f>
        <v>Celana Lucky</v>
      </c>
      <c r="V190" s="24">
        <f t="shared" si="2"/>
        <v>0</v>
      </c>
    </row>
    <row r="191" spans="2:22">
      <c r="B191" s="33" t="str">
        <f>Master!$B191</f>
        <v>Gamis dewasa</v>
      </c>
      <c r="V191" s="24">
        <f t="shared" si="2"/>
        <v>0</v>
      </c>
    </row>
    <row r="192" spans="2:22">
      <c r="B192" s="33" t="str">
        <f>Master!$B192</f>
        <v>Gamis Meysha</v>
      </c>
      <c r="V192" s="24">
        <f t="shared" si="2"/>
        <v>0</v>
      </c>
    </row>
    <row r="193" spans="2:22">
      <c r="B193" s="33" t="str">
        <f>Master!$B193</f>
        <v>Koko R &amp; R</v>
      </c>
      <c r="V193" s="24">
        <f t="shared" si="2"/>
        <v>0</v>
      </c>
    </row>
    <row r="194" spans="2:22">
      <c r="B194" s="33" t="str">
        <f>Master!$B194</f>
        <v>Gamis H &amp; B</v>
      </c>
      <c r="V194" s="24">
        <f t="shared" si="2"/>
        <v>0</v>
      </c>
    </row>
    <row r="195" spans="2:22">
      <c r="B195" s="33" t="str">
        <f>Master!$B195</f>
        <v>Gamis Lelang Paris</v>
      </c>
      <c r="V195" s="24">
        <f t="shared" si="2"/>
        <v>0</v>
      </c>
    </row>
    <row r="196" spans="2:22">
      <c r="B196" s="33" t="str">
        <f>Master!$B196</f>
        <v>Kemeja Motif</v>
      </c>
      <c r="V196" s="24">
        <f t="shared" si="2"/>
        <v>0</v>
      </c>
    </row>
    <row r="197" spans="2:22">
      <c r="B197" s="33" t="str">
        <f>Master!$B197</f>
        <v>Kemeja Yogap</v>
      </c>
      <c r="V197" s="24">
        <f t="shared" si="2"/>
        <v>0</v>
      </c>
    </row>
    <row r="198" spans="2:22">
      <c r="B198" s="33" t="str">
        <f>Master!$B198</f>
        <v>Jeans Royal</v>
      </c>
      <c r="V198" s="24">
        <f t="shared" si="2"/>
        <v>0</v>
      </c>
    </row>
    <row r="199" spans="2:22">
      <c r="B199" s="33" t="str">
        <f>Master!$B199</f>
        <v>Sweter Lelang</v>
      </c>
      <c r="V199" s="24">
        <f t="shared" ref="V199:V235" si="3">SUM(C199:U199)</f>
        <v>0</v>
      </c>
    </row>
    <row r="200" spans="2:22">
      <c r="B200" s="33" t="str">
        <f>Master!$B200</f>
        <v>Kaos Distro Lelang</v>
      </c>
      <c r="V200" s="24">
        <f t="shared" si="3"/>
        <v>0</v>
      </c>
    </row>
    <row r="201" spans="2:22">
      <c r="B201" s="33" t="str">
        <f>Master!$B201</f>
        <v>Kemeja Mikey</v>
      </c>
      <c r="V201" s="24">
        <f t="shared" si="3"/>
        <v>0</v>
      </c>
    </row>
    <row r="202" spans="2:22">
      <c r="B202" s="33" t="str">
        <f>Master!$B202</f>
        <v>Koko Taufiq</v>
      </c>
      <c r="V202" s="24">
        <f t="shared" si="3"/>
        <v>0</v>
      </c>
    </row>
    <row r="203" spans="2:22">
      <c r="B203" s="33" t="str">
        <f>Master!$B203</f>
        <v>Legging Boneka</v>
      </c>
      <c r="V203" s="24">
        <f t="shared" si="3"/>
        <v>0</v>
      </c>
    </row>
    <row r="204" spans="2:22">
      <c r="B204" s="33" t="str">
        <f>Master!$B204</f>
        <v>Jeans Army ABG</v>
      </c>
      <c r="V204" s="24">
        <f t="shared" si="3"/>
        <v>0</v>
      </c>
    </row>
    <row r="205" spans="2:22">
      <c r="B205" s="33" t="str">
        <f>Master!$B205</f>
        <v>Daster SK</v>
      </c>
      <c r="V205" s="24">
        <f t="shared" si="3"/>
        <v>0</v>
      </c>
    </row>
    <row r="206" spans="2:22">
      <c r="B206" s="33" t="str">
        <f>Master!$B206</f>
        <v>Celana Katun ABG</v>
      </c>
      <c r="V206" s="24">
        <f t="shared" si="3"/>
        <v>0</v>
      </c>
    </row>
    <row r="207" spans="2:22">
      <c r="B207" s="33">
        <f>Master!$B207</f>
        <v>0</v>
      </c>
      <c r="V207" s="24">
        <f t="shared" si="3"/>
        <v>0</v>
      </c>
    </row>
    <row r="208" spans="2:22">
      <c r="B208" s="33">
        <f>Master!$B208</f>
        <v>0</v>
      </c>
      <c r="V208" s="24">
        <f t="shared" si="3"/>
        <v>0</v>
      </c>
    </row>
    <row r="209" spans="2:22">
      <c r="B209" s="33">
        <f>Master!$B209</f>
        <v>0</v>
      </c>
      <c r="V209" s="24">
        <f t="shared" si="3"/>
        <v>0</v>
      </c>
    </row>
    <row r="210" spans="2:22">
      <c r="B210" s="33" t="str">
        <f>Master!$B210</f>
        <v>Streat Bintang</v>
      </c>
      <c r="V210" s="24">
        <f t="shared" si="3"/>
        <v>0</v>
      </c>
    </row>
    <row r="211" spans="2:22">
      <c r="B211" s="33">
        <f>Master!$B211</f>
        <v>0</v>
      </c>
      <c r="V211" s="24">
        <f t="shared" si="3"/>
        <v>0</v>
      </c>
    </row>
    <row r="212" spans="2:22">
      <c r="B212" s="33" t="str">
        <f>Master!$B212</f>
        <v>Celana Borju Dewasa</v>
      </c>
      <c r="V212" s="24">
        <f t="shared" si="3"/>
        <v>0</v>
      </c>
    </row>
    <row r="213" spans="2:22">
      <c r="B213" s="33" t="str">
        <f>Master!$B213</f>
        <v>Jeans kolor Army</v>
      </c>
      <c r="V213" s="24">
        <f t="shared" si="3"/>
        <v>0</v>
      </c>
    </row>
    <row r="214" spans="2:22">
      <c r="B214" s="33">
        <f>Master!$B214</f>
        <v>0</v>
      </c>
      <c r="V214" s="24">
        <f t="shared" si="3"/>
        <v>0</v>
      </c>
    </row>
    <row r="215" spans="2:22">
      <c r="B215" s="33">
        <f>Master!$B215</f>
        <v>0</v>
      </c>
      <c r="V215" s="24">
        <f t="shared" si="3"/>
        <v>0</v>
      </c>
    </row>
    <row r="216" spans="2:22">
      <c r="B216" s="33" t="str">
        <f>Master!$B216</f>
        <v>Celana CB</v>
      </c>
      <c r="V216" s="24">
        <f t="shared" si="3"/>
        <v>0</v>
      </c>
    </row>
    <row r="217" spans="2:22">
      <c r="B217" s="33" t="str">
        <f>Master!$B217</f>
        <v>Celana Kanvas Dewasa</v>
      </c>
      <c r="V217" s="24">
        <f t="shared" si="3"/>
        <v>0</v>
      </c>
    </row>
    <row r="218" spans="2:22">
      <c r="B218" s="33" t="str">
        <f>Master!$B218</f>
        <v>Celana Motif Warna</v>
      </c>
      <c r="V218" s="24">
        <f t="shared" si="3"/>
        <v>0</v>
      </c>
    </row>
    <row r="219" spans="2:22">
      <c r="B219" s="33" t="str">
        <f>Master!$B219</f>
        <v xml:space="preserve">Rok Motif </v>
      </c>
      <c r="V219" s="24">
        <f t="shared" si="3"/>
        <v>0</v>
      </c>
    </row>
    <row r="220" spans="2:22">
      <c r="B220" s="33" t="str">
        <f>Master!$B220</f>
        <v>Baju Tidur ABG Set TP</v>
      </c>
      <c r="V220" s="24">
        <f t="shared" si="3"/>
        <v>0</v>
      </c>
    </row>
    <row r="221" spans="2:22">
      <c r="B221" s="33">
        <f>Master!$B221</f>
        <v>0</v>
      </c>
      <c r="V221" s="24">
        <f t="shared" si="3"/>
        <v>0</v>
      </c>
    </row>
    <row r="222" spans="2:22">
      <c r="B222" s="33" t="str">
        <f>Master!$B222</f>
        <v>--barang baru update di master sini--</v>
      </c>
      <c r="V222" s="24">
        <f t="shared" si="3"/>
        <v>0</v>
      </c>
    </row>
    <row r="223" spans="2:22">
      <c r="B223" s="33" t="str">
        <f>Master!$B223</f>
        <v>--barang baru update di master sini--</v>
      </c>
      <c r="C223" s="24"/>
      <c r="V223" s="24">
        <f t="shared" si="3"/>
        <v>0</v>
      </c>
    </row>
    <row r="224" spans="2:22">
      <c r="B224" s="33" t="str">
        <f>Master!$B224</f>
        <v>--barang baru update di master sini--</v>
      </c>
      <c r="C224" s="24"/>
      <c r="V224" s="24">
        <f t="shared" si="3"/>
        <v>0</v>
      </c>
    </row>
    <row r="225" spans="2:22">
      <c r="B225" s="33" t="str">
        <f>Master!$B225</f>
        <v>--barang baru update di master sini--</v>
      </c>
      <c r="C225" s="24"/>
      <c r="V225" s="24">
        <f t="shared" si="3"/>
        <v>0</v>
      </c>
    </row>
    <row r="226" spans="2:22">
      <c r="B226" s="33" t="str">
        <f>Master!$B226</f>
        <v>--barang baru update di master sini--</v>
      </c>
      <c r="C226" s="24"/>
      <c r="V226" s="24">
        <f t="shared" si="3"/>
        <v>0</v>
      </c>
    </row>
    <row r="227" spans="2:22">
      <c r="B227" s="33" t="str">
        <f>Master!$B227</f>
        <v>--barang baru update di master sini--</v>
      </c>
      <c r="C227" s="24"/>
      <c r="V227" s="24">
        <f t="shared" si="3"/>
        <v>0</v>
      </c>
    </row>
    <row r="228" spans="2:22">
      <c r="B228" s="33" t="str">
        <f>Master!$B228</f>
        <v>--barang baru update di master sini--</v>
      </c>
      <c r="C228" s="24"/>
      <c r="V228" s="24">
        <f t="shared" si="3"/>
        <v>0</v>
      </c>
    </row>
    <row r="229" spans="2:22">
      <c r="B229" s="33" t="str">
        <f>Master!$B229</f>
        <v>--barang baru update di master sini--</v>
      </c>
      <c r="C229" s="24"/>
      <c r="V229" s="24">
        <f t="shared" si="3"/>
        <v>0</v>
      </c>
    </row>
    <row r="230" spans="2:22">
      <c r="B230" s="33" t="str">
        <f>Master!$B230</f>
        <v>--barang baru update di master sini--</v>
      </c>
      <c r="C230" s="24"/>
      <c r="V230" s="24">
        <f t="shared" si="3"/>
        <v>0</v>
      </c>
    </row>
    <row r="231" spans="2:22">
      <c r="B231" s="33" t="str">
        <f>Master!$B231</f>
        <v>--barang baru update di master sini--</v>
      </c>
      <c r="C231" s="24"/>
      <c r="V231" s="24">
        <f t="shared" si="3"/>
        <v>0</v>
      </c>
    </row>
    <row r="232" spans="2:22">
      <c r="B232" s="33" t="str">
        <f>Master!$B232</f>
        <v>--barang baru update di master sini--</v>
      </c>
      <c r="C232" s="24"/>
      <c r="V232" s="24">
        <f t="shared" si="3"/>
        <v>0</v>
      </c>
    </row>
    <row r="233" spans="2:22">
      <c r="B233" s="33" t="str">
        <f>Master!$B233</f>
        <v>--barang baru update di master sini--</v>
      </c>
      <c r="C233" s="24"/>
      <c r="V233" s="24">
        <f t="shared" si="3"/>
        <v>0</v>
      </c>
    </row>
    <row r="234" spans="2:22">
      <c r="B234" s="33" t="str">
        <f>Master!$B234</f>
        <v>--barang baru update di master sini--</v>
      </c>
      <c r="C234" s="24"/>
      <c r="V234" s="24">
        <f t="shared" si="3"/>
        <v>0</v>
      </c>
    </row>
    <row r="235" spans="2:22">
      <c r="B235" s="33" t="str">
        <f>Master!$B235</f>
        <v>--barang baru update di master sini--</v>
      </c>
      <c r="C235" s="24"/>
      <c r="V235" s="24">
        <f t="shared" si="3"/>
        <v>0</v>
      </c>
    </row>
    <row r="237" spans="2:22">
      <c r="B237" s="42" t="s">
        <v>21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V237" s="24">
        <f>SUM(V6:V236)</f>
        <v>0</v>
      </c>
    </row>
  </sheetData>
  <sheetProtection password="EBF7" sheet="1" objects="1" scenarios="1" selectLockedCells="1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3:V237"/>
  <sheetViews>
    <sheetView workbookViewId="0">
      <pane xSplit="2" ySplit="5" topLeftCell="C6" activePane="bottomRight" state="frozen"/>
      <selection activeCell="D13" sqref="D13"/>
      <selection pane="topRight" activeCell="D13" sqref="D13"/>
      <selection pane="bottomLeft" activeCell="D13" sqref="D13"/>
      <selection pane="bottomRight" activeCell="F5" sqref="F5"/>
    </sheetView>
  </sheetViews>
  <sheetFormatPr defaultColWidth="9.125" defaultRowHeight="14.25"/>
  <cols>
    <col min="1" max="1" width="9.125" style="1"/>
    <col min="2" max="2" width="20.25" style="1" bestFit="1" customWidth="1"/>
    <col min="3" max="8" width="10.5" style="21" bestFit="1" customWidth="1"/>
    <col min="9" max="12" width="10.5" style="21" customWidth="1"/>
    <col min="13" max="20" width="10.5" style="21" bestFit="1" customWidth="1"/>
    <col min="21" max="21" width="9.125" style="21"/>
    <col min="22" max="22" width="9.25" style="21" bestFit="1" customWidth="1"/>
    <col min="23" max="16384" width="9.125" style="1"/>
  </cols>
  <sheetData>
    <row r="3" spans="2:22">
      <c r="B3" s="1" t="s">
        <v>19</v>
      </c>
    </row>
    <row r="5" spans="2:22" ht="15">
      <c r="B5" s="17" t="s">
        <v>1</v>
      </c>
      <c r="C5" s="100">
        <f>In!C5</f>
        <v>41802</v>
      </c>
      <c r="D5" s="100">
        <f>In!D5</f>
        <v>41803</v>
      </c>
      <c r="E5" s="100">
        <f>In!E5</f>
        <v>41804</v>
      </c>
      <c r="F5" s="100">
        <f>In!F5</f>
        <v>41805</v>
      </c>
      <c r="G5" s="100">
        <f>In!G5</f>
        <v>41806</v>
      </c>
      <c r="H5" s="100">
        <f>In!H5</f>
        <v>41807</v>
      </c>
      <c r="I5" s="100">
        <f>In!I5</f>
        <v>41808</v>
      </c>
      <c r="J5" s="100">
        <f>In!J5</f>
        <v>41809</v>
      </c>
      <c r="K5" s="100">
        <f>In!K5</f>
        <v>41810</v>
      </c>
      <c r="L5" s="100">
        <f>In!L5</f>
        <v>41811</v>
      </c>
      <c r="M5" s="100">
        <f>In!M5</f>
        <v>41812</v>
      </c>
      <c r="N5" s="100">
        <f>In!N5</f>
        <v>41813</v>
      </c>
      <c r="O5" s="100">
        <f>In!O5</f>
        <v>41814</v>
      </c>
      <c r="P5" s="100">
        <f>In!P5</f>
        <v>41815</v>
      </c>
      <c r="Q5" s="100">
        <f>In!Q5</f>
        <v>41816</v>
      </c>
      <c r="R5" s="100">
        <f>In!R5</f>
        <v>41817</v>
      </c>
      <c r="S5" s="100">
        <f>In!S5</f>
        <v>41818</v>
      </c>
      <c r="T5" s="100">
        <f>In!T5</f>
        <v>41819</v>
      </c>
      <c r="V5" s="101" t="s">
        <v>21</v>
      </c>
    </row>
    <row r="6" spans="2:22">
      <c r="B6" s="33" t="str">
        <f>Master!$B6</f>
        <v>Leging Spandek</v>
      </c>
      <c r="C6" s="24">
        <f>SUMIFS(Rekap!$D:$D,Rekap!$B:$B,Out!$B6,Rekap!$C:$C,Out!C$5)</f>
        <v>0</v>
      </c>
      <c r="D6" s="24">
        <f>SUMIFS(Rekap!$D:$D,Rekap!$B:$B,Out!$B6,Rekap!$C:$C,Out!D$5)</f>
        <v>0</v>
      </c>
      <c r="E6" s="24">
        <f>SUMIFS(Rekap!$D:$D,Rekap!$B:$B,Out!$B6,Rekap!$C:$C,Out!E$5)</f>
        <v>0</v>
      </c>
      <c r="F6" s="24">
        <f>SUMIFS(Rekap!$D:$D,Rekap!$B:$B,Out!$B6,Rekap!$C:$C,Out!F$5)</f>
        <v>0</v>
      </c>
      <c r="G6" s="24">
        <f>SUMIFS(Rekap!$D:$D,Rekap!$B:$B,Out!$B6,Rekap!$C:$C,Out!G$5)</f>
        <v>0</v>
      </c>
      <c r="H6" s="24">
        <f>SUMIFS(Rekap!$D:$D,Rekap!$B:$B,Out!$B6,Rekap!$C:$C,Out!H$5)</f>
        <v>0</v>
      </c>
      <c r="I6" s="24">
        <f>SUMIFS(Rekap!$D:$D,Rekap!$B:$B,Out!$B6,Rekap!$C:$C,Out!I$5)</f>
        <v>0</v>
      </c>
      <c r="J6" s="24">
        <f>SUMIFS(Rekap!$D:$D,Rekap!$B:$B,Out!$B6,Rekap!$C:$C,Out!J$5)</f>
        <v>0</v>
      </c>
      <c r="K6" s="24">
        <f>SUMIFS(Rekap!$D:$D,Rekap!$B:$B,Out!$B6,Rekap!$C:$C,Out!K$5)</f>
        <v>0</v>
      </c>
      <c r="L6" s="24">
        <f>SUMIFS(Rekap!$D:$D,Rekap!$B:$B,Out!$B6,Rekap!$C:$C,Out!L$5)</f>
        <v>0</v>
      </c>
      <c r="M6" s="24">
        <f>SUMIFS(Rekap!$D:$D,Rekap!$B:$B,Out!$B6,Rekap!$C:$C,Out!M$5)</f>
        <v>0</v>
      </c>
      <c r="N6" s="24">
        <f>SUMIFS(Rekap!$D:$D,Rekap!$B:$B,Out!$B6,Rekap!$C:$C,Out!N$5)</f>
        <v>0</v>
      </c>
      <c r="O6" s="24">
        <f>SUMIFS(Rekap!$D:$D,Rekap!$B:$B,Out!$B6,Rekap!$C:$C,Out!O$5)</f>
        <v>0</v>
      </c>
      <c r="P6" s="24">
        <f>SUMIFS(Rekap!$D:$D,Rekap!$B:$B,Out!$B6,Rekap!$C:$C,Out!P$5)</f>
        <v>0</v>
      </c>
      <c r="Q6" s="24">
        <f>SUMIFS(Rekap!$D:$D,Rekap!$B:$B,Out!$B6,Rekap!$C:$C,Out!Q$5)</f>
        <v>0</v>
      </c>
      <c r="R6" s="24">
        <f>SUMIFS(Rekap!$D:$D,Rekap!$B:$B,Out!$B6,Rekap!$C:$C,Out!R$5)</f>
        <v>0</v>
      </c>
      <c r="S6" s="24">
        <f>SUMIFS(Rekap!$D:$D,Rekap!$B:$B,Out!$B6,Rekap!$C:$C,Out!S$5)</f>
        <v>0</v>
      </c>
      <c r="T6" s="24">
        <f>SUMIFS(Rekap!$D:$D,Rekap!$B:$B,Out!$B6,Rekap!$C:$C,Out!T$5)</f>
        <v>0</v>
      </c>
      <c r="V6" s="24">
        <f t="shared" ref="V6:V69" si="0">SUM(C6:T6)</f>
        <v>0</v>
      </c>
    </row>
    <row r="7" spans="2:22">
      <c r="B7" s="33" t="str">
        <f>Master!$B7</f>
        <v>celana santai</v>
      </c>
      <c r="C7" s="24">
        <f>SUMIFS(Rekap!$D:$D,Rekap!$B:$B,Out!$B7,Rekap!$C:$C,Out!C$5)</f>
        <v>0</v>
      </c>
      <c r="D7" s="24">
        <f>SUMIFS(Rekap!$D:$D,Rekap!$B:$B,Out!$B7,Rekap!$C:$C,Out!D$5)</f>
        <v>0</v>
      </c>
      <c r="E7" s="24">
        <f>SUMIFS(Rekap!$D:$D,Rekap!$B:$B,Out!$B7,Rekap!$C:$C,Out!E$5)</f>
        <v>0</v>
      </c>
      <c r="F7" s="24">
        <f>SUMIFS(Rekap!$D:$D,Rekap!$B:$B,Out!$B7,Rekap!$C:$C,Out!F$5)</f>
        <v>0</v>
      </c>
      <c r="G7" s="24">
        <f>SUMIFS(Rekap!$D:$D,Rekap!$B:$B,Out!$B7,Rekap!$C:$C,Out!G$5)</f>
        <v>0</v>
      </c>
      <c r="H7" s="24">
        <f>SUMIFS(Rekap!$D:$D,Rekap!$B:$B,Out!$B7,Rekap!$C:$C,Out!H$5)</f>
        <v>0</v>
      </c>
      <c r="I7" s="24">
        <f>SUMIFS(Rekap!$D:$D,Rekap!$B:$B,Out!$B7,Rekap!$C:$C,Out!I$5)</f>
        <v>0</v>
      </c>
      <c r="J7" s="24">
        <f>SUMIFS(Rekap!$D:$D,Rekap!$B:$B,Out!$B7,Rekap!$C:$C,Out!J$5)</f>
        <v>0</v>
      </c>
      <c r="K7" s="24">
        <f>SUMIFS(Rekap!$D:$D,Rekap!$B:$B,Out!$B7,Rekap!$C:$C,Out!K$5)</f>
        <v>0</v>
      </c>
      <c r="L7" s="24">
        <f>SUMIFS(Rekap!$D:$D,Rekap!$B:$B,Out!$B7,Rekap!$C:$C,Out!L$5)</f>
        <v>0</v>
      </c>
      <c r="M7" s="24">
        <f>SUMIFS(Rekap!$D:$D,Rekap!$B:$B,Out!$B7,Rekap!$C:$C,Out!M$5)</f>
        <v>0</v>
      </c>
      <c r="N7" s="24">
        <f>SUMIFS(Rekap!$D:$D,Rekap!$B:$B,Out!$B7,Rekap!$C:$C,Out!N$5)</f>
        <v>0</v>
      </c>
      <c r="O7" s="24">
        <f>SUMIFS(Rekap!$D:$D,Rekap!$B:$B,Out!$B7,Rekap!$C:$C,Out!O$5)</f>
        <v>0</v>
      </c>
      <c r="P7" s="24">
        <f>SUMIFS(Rekap!$D:$D,Rekap!$B:$B,Out!$B7,Rekap!$C:$C,Out!P$5)</f>
        <v>0</v>
      </c>
      <c r="Q7" s="24">
        <f>SUMIFS(Rekap!$D:$D,Rekap!$B:$B,Out!$B7,Rekap!$C:$C,Out!Q$5)</f>
        <v>0</v>
      </c>
      <c r="R7" s="24">
        <f>SUMIFS(Rekap!$D:$D,Rekap!$B:$B,Out!$B7,Rekap!$C:$C,Out!R$5)</f>
        <v>0</v>
      </c>
      <c r="S7" s="24">
        <f>SUMIFS(Rekap!$D:$D,Rekap!$B:$B,Out!$B7,Rekap!$C:$C,Out!S$5)</f>
        <v>0</v>
      </c>
      <c r="T7" s="24">
        <f>SUMIFS(Rekap!$D:$D,Rekap!$B:$B,Out!$B7,Rekap!$C:$C,Out!T$5)</f>
        <v>0</v>
      </c>
      <c r="V7" s="24">
        <f t="shared" si="0"/>
        <v>0</v>
      </c>
    </row>
    <row r="8" spans="2:22">
      <c r="B8" s="33" t="str">
        <f>Master!$B8</f>
        <v>Kaos Bola 1-5</v>
      </c>
      <c r="C8" s="24">
        <f>SUMIFS(Rekap!$D:$D,Rekap!$B:$B,Out!$B8,Rekap!$C:$C,Out!C$5)</f>
        <v>0</v>
      </c>
      <c r="D8" s="24">
        <f>SUMIFS(Rekap!$D:$D,Rekap!$B:$B,Out!$B8,Rekap!$C:$C,Out!D$5)</f>
        <v>0</v>
      </c>
      <c r="E8" s="24">
        <f>SUMIFS(Rekap!$D:$D,Rekap!$B:$B,Out!$B8,Rekap!$C:$C,Out!E$5)</f>
        <v>0</v>
      </c>
      <c r="F8" s="24">
        <f>SUMIFS(Rekap!$D:$D,Rekap!$B:$B,Out!$B8,Rekap!$C:$C,Out!F$5)</f>
        <v>0</v>
      </c>
      <c r="G8" s="24">
        <f>SUMIFS(Rekap!$D:$D,Rekap!$B:$B,Out!$B8,Rekap!$C:$C,Out!G$5)</f>
        <v>0</v>
      </c>
      <c r="H8" s="24">
        <f>SUMIFS(Rekap!$D:$D,Rekap!$B:$B,Out!$B8,Rekap!$C:$C,Out!H$5)</f>
        <v>0</v>
      </c>
      <c r="I8" s="24">
        <f>SUMIFS(Rekap!$D:$D,Rekap!$B:$B,Out!$B8,Rekap!$C:$C,Out!I$5)</f>
        <v>0</v>
      </c>
      <c r="J8" s="24">
        <f>SUMIFS(Rekap!$D:$D,Rekap!$B:$B,Out!$B8,Rekap!$C:$C,Out!J$5)</f>
        <v>0</v>
      </c>
      <c r="K8" s="24">
        <f>SUMIFS(Rekap!$D:$D,Rekap!$B:$B,Out!$B8,Rekap!$C:$C,Out!K$5)</f>
        <v>0</v>
      </c>
      <c r="L8" s="24">
        <f>SUMIFS(Rekap!$D:$D,Rekap!$B:$B,Out!$B8,Rekap!$C:$C,Out!L$5)</f>
        <v>0</v>
      </c>
      <c r="M8" s="24">
        <f>SUMIFS(Rekap!$D:$D,Rekap!$B:$B,Out!$B8,Rekap!$C:$C,Out!M$5)</f>
        <v>0</v>
      </c>
      <c r="N8" s="24">
        <f>SUMIFS(Rekap!$D:$D,Rekap!$B:$B,Out!$B8,Rekap!$C:$C,Out!N$5)</f>
        <v>0</v>
      </c>
      <c r="O8" s="24">
        <f>SUMIFS(Rekap!$D:$D,Rekap!$B:$B,Out!$B8,Rekap!$C:$C,Out!O$5)</f>
        <v>0</v>
      </c>
      <c r="P8" s="24">
        <f>SUMIFS(Rekap!$D:$D,Rekap!$B:$B,Out!$B8,Rekap!$C:$C,Out!P$5)</f>
        <v>0</v>
      </c>
      <c r="Q8" s="24">
        <f>SUMIFS(Rekap!$D:$D,Rekap!$B:$B,Out!$B8,Rekap!$C:$C,Out!Q$5)</f>
        <v>0</v>
      </c>
      <c r="R8" s="24">
        <f>SUMIFS(Rekap!$D:$D,Rekap!$B:$B,Out!$B8,Rekap!$C:$C,Out!R$5)</f>
        <v>0</v>
      </c>
      <c r="S8" s="24">
        <f>SUMIFS(Rekap!$D:$D,Rekap!$B:$B,Out!$B8,Rekap!$C:$C,Out!S$5)</f>
        <v>0</v>
      </c>
      <c r="T8" s="24">
        <f>SUMIFS(Rekap!$D:$D,Rekap!$B:$B,Out!$B8,Rekap!$C:$C,Out!T$5)</f>
        <v>0</v>
      </c>
      <c r="V8" s="24">
        <f t="shared" si="0"/>
        <v>0</v>
      </c>
    </row>
    <row r="9" spans="2:22">
      <c r="B9" s="33" t="str">
        <f>Master!$B9</f>
        <v>celana motif</v>
      </c>
      <c r="C9" s="24">
        <f>SUMIFS(Rekap!$D:$D,Rekap!$B:$B,Out!$B9,Rekap!$C:$C,Out!C$5)</f>
        <v>0</v>
      </c>
      <c r="D9" s="24">
        <f>SUMIFS(Rekap!$D:$D,Rekap!$B:$B,Out!$B9,Rekap!$C:$C,Out!D$5)</f>
        <v>0</v>
      </c>
      <c r="E9" s="24">
        <f>SUMIFS(Rekap!$D:$D,Rekap!$B:$B,Out!$B9,Rekap!$C:$C,Out!E$5)</f>
        <v>0</v>
      </c>
      <c r="F9" s="24">
        <f>SUMIFS(Rekap!$D:$D,Rekap!$B:$B,Out!$B9,Rekap!$C:$C,Out!F$5)</f>
        <v>0</v>
      </c>
      <c r="G9" s="24">
        <f>SUMIFS(Rekap!$D:$D,Rekap!$B:$B,Out!$B9,Rekap!$C:$C,Out!G$5)</f>
        <v>0</v>
      </c>
      <c r="H9" s="24">
        <f>SUMIFS(Rekap!$D:$D,Rekap!$B:$B,Out!$B9,Rekap!$C:$C,Out!H$5)</f>
        <v>0</v>
      </c>
      <c r="I9" s="24">
        <f>SUMIFS(Rekap!$D:$D,Rekap!$B:$B,Out!$B9,Rekap!$C:$C,Out!I$5)</f>
        <v>0</v>
      </c>
      <c r="J9" s="24">
        <f>SUMIFS(Rekap!$D:$D,Rekap!$B:$B,Out!$B9,Rekap!$C:$C,Out!J$5)</f>
        <v>0</v>
      </c>
      <c r="K9" s="24">
        <f>SUMIFS(Rekap!$D:$D,Rekap!$B:$B,Out!$B9,Rekap!$C:$C,Out!K$5)</f>
        <v>0</v>
      </c>
      <c r="L9" s="24">
        <f>SUMIFS(Rekap!$D:$D,Rekap!$B:$B,Out!$B9,Rekap!$C:$C,Out!L$5)</f>
        <v>0</v>
      </c>
      <c r="M9" s="24">
        <f>SUMIFS(Rekap!$D:$D,Rekap!$B:$B,Out!$B9,Rekap!$C:$C,Out!M$5)</f>
        <v>0</v>
      </c>
      <c r="N9" s="24">
        <f>SUMIFS(Rekap!$D:$D,Rekap!$B:$B,Out!$B9,Rekap!$C:$C,Out!N$5)</f>
        <v>0</v>
      </c>
      <c r="O9" s="24">
        <f>SUMIFS(Rekap!$D:$D,Rekap!$B:$B,Out!$B9,Rekap!$C:$C,Out!O$5)</f>
        <v>0</v>
      </c>
      <c r="P9" s="24">
        <f>SUMIFS(Rekap!$D:$D,Rekap!$B:$B,Out!$B9,Rekap!$C:$C,Out!P$5)</f>
        <v>0</v>
      </c>
      <c r="Q9" s="24">
        <f>SUMIFS(Rekap!$D:$D,Rekap!$B:$B,Out!$B9,Rekap!$C:$C,Out!Q$5)</f>
        <v>0</v>
      </c>
      <c r="R9" s="24">
        <f>SUMIFS(Rekap!$D:$D,Rekap!$B:$B,Out!$B9,Rekap!$C:$C,Out!R$5)</f>
        <v>0</v>
      </c>
      <c r="S9" s="24">
        <f>SUMIFS(Rekap!$D:$D,Rekap!$B:$B,Out!$B9,Rekap!$C:$C,Out!S$5)</f>
        <v>0</v>
      </c>
      <c r="T9" s="24">
        <f>SUMIFS(Rekap!$D:$D,Rekap!$B:$B,Out!$B9,Rekap!$C:$C,Out!T$5)</f>
        <v>0</v>
      </c>
      <c r="V9" s="24">
        <f t="shared" si="0"/>
        <v>0</v>
      </c>
    </row>
    <row r="10" spans="2:22">
      <c r="B10" s="33" t="str">
        <f>Master!$B10</f>
        <v>celana loreng</v>
      </c>
      <c r="C10" s="24">
        <f>SUMIFS(Rekap!$D:$D,Rekap!$B:$B,Out!$B10,Rekap!$C:$C,Out!C$5)</f>
        <v>0</v>
      </c>
      <c r="D10" s="24">
        <f>SUMIFS(Rekap!$D:$D,Rekap!$B:$B,Out!$B10,Rekap!$C:$C,Out!D$5)</f>
        <v>0</v>
      </c>
      <c r="E10" s="24">
        <f>SUMIFS(Rekap!$D:$D,Rekap!$B:$B,Out!$B10,Rekap!$C:$C,Out!E$5)</f>
        <v>0</v>
      </c>
      <c r="F10" s="24">
        <f>SUMIFS(Rekap!$D:$D,Rekap!$B:$B,Out!$B10,Rekap!$C:$C,Out!F$5)</f>
        <v>0</v>
      </c>
      <c r="G10" s="24">
        <f>SUMIFS(Rekap!$D:$D,Rekap!$B:$B,Out!$B10,Rekap!$C:$C,Out!G$5)</f>
        <v>0</v>
      </c>
      <c r="H10" s="24">
        <f>SUMIFS(Rekap!$D:$D,Rekap!$B:$B,Out!$B10,Rekap!$C:$C,Out!H$5)</f>
        <v>0</v>
      </c>
      <c r="I10" s="24">
        <f>SUMIFS(Rekap!$D:$D,Rekap!$B:$B,Out!$B10,Rekap!$C:$C,Out!I$5)</f>
        <v>0</v>
      </c>
      <c r="J10" s="24">
        <f>SUMIFS(Rekap!$D:$D,Rekap!$B:$B,Out!$B10,Rekap!$C:$C,Out!J$5)</f>
        <v>0</v>
      </c>
      <c r="K10" s="24">
        <f>SUMIFS(Rekap!$D:$D,Rekap!$B:$B,Out!$B10,Rekap!$C:$C,Out!K$5)</f>
        <v>0</v>
      </c>
      <c r="L10" s="24">
        <f>SUMIFS(Rekap!$D:$D,Rekap!$B:$B,Out!$B10,Rekap!$C:$C,Out!L$5)</f>
        <v>0</v>
      </c>
      <c r="M10" s="24">
        <f>SUMIFS(Rekap!$D:$D,Rekap!$B:$B,Out!$B10,Rekap!$C:$C,Out!M$5)</f>
        <v>0</v>
      </c>
      <c r="N10" s="24">
        <f>SUMIFS(Rekap!$D:$D,Rekap!$B:$B,Out!$B10,Rekap!$C:$C,Out!N$5)</f>
        <v>0</v>
      </c>
      <c r="O10" s="24">
        <f>SUMIFS(Rekap!$D:$D,Rekap!$B:$B,Out!$B10,Rekap!$C:$C,Out!O$5)</f>
        <v>0</v>
      </c>
      <c r="P10" s="24">
        <f>SUMIFS(Rekap!$D:$D,Rekap!$B:$B,Out!$B10,Rekap!$C:$C,Out!P$5)</f>
        <v>0</v>
      </c>
      <c r="Q10" s="24">
        <f>SUMIFS(Rekap!$D:$D,Rekap!$B:$B,Out!$B10,Rekap!$C:$C,Out!Q$5)</f>
        <v>0</v>
      </c>
      <c r="R10" s="24">
        <f>SUMIFS(Rekap!$D:$D,Rekap!$B:$B,Out!$B10,Rekap!$C:$C,Out!R$5)</f>
        <v>0</v>
      </c>
      <c r="S10" s="24">
        <f>SUMIFS(Rekap!$D:$D,Rekap!$B:$B,Out!$B10,Rekap!$C:$C,Out!S$5)</f>
        <v>0</v>
      </c>
      <c r="T10" s="24">
        <f>SUMIFS(Rekap!$D:$D,Rekap!$B:$B,Out!$B10,Rekap!$C:$C,Out!T$5)</f>
        <v>0</v>
      </c>
      <c r="V10" s="24">
        <f t="shared" si="0"/>
        <v>0</v>
      </c>
    </row>
    <row r="11" spans="2:22">
      <c r="B11" s="33" t="str">
        <f>Master!$B11</f>
        <v>celana ayu tingting</v>
      </c>
      <c r="C11" s="24">
        <f>SUMIFS(Rekap!$D:$D,Rekap!$B:$B,Out!$B11,Rekap!$C:$C,Out!C$5)</f>
        <v>0</v>
      </c>
      <c r="D11" s="24">
        <f>SUMIFS(Rekap!$D:$D,Rekap!$B:$B,Out!$B11,Rekap!$C:$C,Out!D$5)</f>
        <v>0</v>
      </c>
      <c r="E11" s="24">
        <f>SUMIFS(Rekap!$D:$D,Rekap!$B:$B,Out!$B11,Rekap!$C:$C,Out!E$5)</f>
        <v>0</v>
      </c>
      <c r="F11" s="24">
        <f>SUMIFS(Rekap!$D:$D,Rekap!$B:$B,Out!$B11,Rekap!$C:$C,Out!F$5)</f>
        <v>0</v>
      </c>
      <c r="G11" s="24">
        <f>SUMIFS(Rekap!$D:$D,Rekap!$B:$B,Out!$B11,Rekap!$C:$C,Out!G$5)</f>
        <v>0</v>
      </c>
      <c r="H11" s="24">
        <f>SUMIFS(Rekap!$D:$D,Rekap!$B:$B,Out!$B11,Rekap!$C:$C,Out!H$5)</f>
        <v>0</v>
      </c>
      <c r="I11" s="24">
        <f>SUMIFS(Rekap!$D:$D,Rekap!$B:$B,Out!$B11,Rekap!$C:$C,Out!I$5)</f>
        <v>0</v>
      </c>
      <c r="J11" s="24">
        <f>SUMIFS(Rekap!$D:$D,Rekap!$B:$B,Out!$B11,Rekap!$C:$C,Out!J$5)</f>
        <v>0</v>
      </c>
      <c r="K11" s="24">
        <f>SUMIFS(Rekap!$D:$D,Rekap!$B:$B,Out!$B11,Rekap!$C:$C,Out!K$5)</f>
        <v>0</v>
      </c>
      <c r="L11" s="24">
        <f>SUMIFS(Rekap!$D:$D,Rekap!$B:$B,Out!$B11,Rekap!$C:$C,Out!L$5)</f>
        <v>0</v>
      </c>
      <c r="M11" s="24">
        <f>SUMIFS(Rekap!$D:$D,Rekap!$B:$B,Out!$B11,Rekap!$C:$C,Out!M$5)</f>
        <v>0</v>
      </c>
      <c r="N11" s="24">
        <f>SUMIFS(Rekap!$D:$D,Rekap!$B:$B,Out!$B11,Rekap!$C:$C,Out!N$5)</f>
        <v>0</v>
      </c>
      <c r="O11" s="24">
        <f>SUMIFS(Rekap!$D:$D,Rekap!$B:$B,Out!$B11,Rekap!$C:$C,Out!O$5)</f>
        <v>0</v>
      </c>
      <c r="P11" s="24">
        <f>SUMIFS(Rekap!$D:$D,Rekap!$B:$B,Out!$B11,Rekap!$C:$C,Out!P$5)</f>
        <v>0</v>
      </c>
      <c r="Q11" s="24">
        <f>SUMIFS(Rekap!$D:$D,Rekap!$B:$B,Out!$B11,Rekap!$C:$C,Out!Q$5)</f>
        <v>0</v>
      </c>
      <c r="R11" s="24">
        <f>SUMIFS(Rekap!$D:$D,Rekap!$B:$B,Out!$B11,Rekap!$C:$C,Out!R$5)</f>
        <v>0</v>
      </c>
      <c r="S11" s="24">
        <f>SUMIFS(Rekap!$D:$D,Rekap!$B:$B,Out!$B11,Rekap!$C:$C,Out!S$5)</f>
        <v>0</v>
      </c>
      <c r="T11" s="24">
        <f>SUMIFS(Rekap!$D:$D,Rekap!$B:$B,Out!$B11,Rekap!$C:$C,Out!T$5)</f>
        <v>0</v>
      </c>
      <c r="V11" s="24">
        <f t="shared" si="0"/>
        <v>0</v>
      </c>
    </row>
    <row r="12" spans="2:22">
      <c r="B12" s="33" t="str">
        <f>Master!$B12</f>
        <v>celana aladin</v>
      </c>
      <c r="C12" s="24">
        <f>SUMIFS(Rekap!$D:$D,Rekap!$B:$B,Out!$B12,Rekap!$C:$C,Out!C$5)</f>
        <v>0</v>
      </c>
      <c r="D12" s="24">
        <f>SUMIFS(Rekap!$D:$D,Rekap!$B:$B,Out!$B12,Rekap!$C:$C,Out!D$5)</f>
        <v>0</v>
      </c>
      <c r="E12" s="24">
        <f>SUMIFS(Rekap!$D:$D,Rekap!$B:$B,Out!$B12,Rekap!$C:$C,Out!E$5)</f>
        <v>0</v>
      </c>
      <c r="F12" s="24">
        <f>SUMIFS(Rekap!$D:$D,Rekap!$B:$B,Out!$B12,Rekap!$C:$C,Out!F$5)</f>
        <v>0</v>
      </c>
      <c r="G12" s="24">
        <f>SUMIFS(Rekap!$D:$D,Rekap!$B:$B,Out!$B12,Rekap!$C:$C,Out!G$5)</f>
        <v>0</v>
      </c>
      <c r="H12" s="24">
        <f>SUMIFS(Rekap!$D:$D,Rekap!$B:$B,Out!$B12,Rekap!$C:$C,Out!H$5)</f>
        <v>0</v>
      </c>
      <c r="I12" s="24">
        <f>SUMIFS(Rekap!$D:$D,Rekap!$B:$B,Out!$B12,Rekap!$C:$C,Out!I$5)</f>
        <v>0</v>
      </c>
      <c r="J12" s="24">
        <f>SUMIFS(Rekap!$D:$D,Rekap!$B:$B,Out!$B12,Rekap!$C:$C,Out!J$5)</f>
        <v>0</v>
      </c>
      <c r="K12" s="24">
        <f>SUMIFS(Rekap!$D:$D,Rekap!$B:$B,Out!$B12,Rekap!$C:$C,Out!K$5)</f>
        <v>0</v>
      </c>
      <c r="L12" s="24">
        <f>SUMIFS(Rekap!$D:$D,Rekap!$B:$B,Out!$B12,Rekap!$C:$C,Out!L$5)</f>
        <v>0</v>
      </c>
      <c r="M12" s="24">
        <f>SUMIFS(Rekap!$D:$D,Rekap!$B:$B,Out!$B12,Rekap!$C:$C,Out!M$5)</f>
        <v>0</v>
      </c>
      <c r="N12" s="24">
        <f>SUMIFS(Rekap!$D:$D,Rekap!$B:$B,Out!$B12,Rekap!$C:$C,Out!N$5)</f>
        <v>0</v>
      </c>
      <c r="O12" s="24">
        <f>SUMIFS(Rekap!$D:$D,Rekap!$B:$B,Out!$B12,Rekap!$C:$C,Out!O$5)</f>
        <v>0</v>
      </c>
      <c r="P12" s="24">
        <f>SUMIFS(Rekap!$D:$D,Rekap!$B:$B,Out!$B12,Rekap!$C:$C,Out!P$5)</f>
        <v>0</v>
      </c>
      <c r="Q12" s="24">
        <f>SUMIFS(Rekap!$D:$D,Rekap!$B:$B,Out!$B12,Rekap!$C:$C,Out!Q$5)</f>
        <v>0</v>
      </c>
      <c r="R12" s="24">
        <f>SUMIFS(Rekap!$D:$D,Rekap!$B:$B,Out!$B12,Rekap!$C:$C,Out!R$5)</f>
        <v>0</v>
      </c>
      <c r="S12" s="24">
        <f>SUMIFS(Rekap!$D:$D,Rekap!$B:$B,Out!$B12,Rekap!$C:$C,Out!S$5)</f>
        <v>0</v>
      </c>
      <c r="T12" s="24">
        <f>SUMIFS(Rekap!$D:$D,Rekap!$B:$B,Out!$B12,Rekap!$C:$C,Out!T$5)</f>
        <v>0</v>
      </c>
      <c r="V12" s="24">
        <f t="shared" si="0"/>
        <v>0</v>
      </c>
    </row>
    <row r="13" spans="2:22">
      <c r="B13" s="33" t="str">
        <f>Master!$B13</f>
        <v>celana kodoray kombi</v>
      </c>
      <c r="C13" s="24">
        <f>SUMIFS(Rekap!$D:$D,Rekap!$B:$B,Out!$B13,Rekap!$C:$C,Out!C$5)</f>
        <v>0</v>
      </c>
      <c r="D13" s="24">
        <f>SUMIFS(Rekap!$D:$D,Rekap!$B:$B,Out!$B13,Rekap!$C:$C,Out!D$5)</f>
        <v>0</v>
      </c>
      <c r="E13" s="24">
        <f>SUMIFS(Rekap!$D:$D,Rekap!$B:$B,Out!$B13,Rekap!$C:$C,Out!E$5)</f>
        <v>0</v>
      </c>
      <c r="F13" s="24">
        <f>SUMIFS(Rekap!$D:$D,Rekap!$B:$B,Out!$B13,Rekap!$C:$C,Out!F$5)</f>
        <v>0</v>
      </c>
      <c r="G13" s="24">
        <f>SUMIFS(Rekap!$D:$D,Rekap!$B:$B,Out!$B13,Rekap!$C:$C,Out!G$5)</f>
        <v>0</v>
      </c>
      <c r="H13" s="24">
        <f>SUMIFS(Rekap!$D:$D,Rekap!$B:$B,Out!$B13,Rekap!$C:$C,Out!H$5)</f>
        <v>0</v>
      </c>
      <c r="I13" s="24">
        <f>SUMIFS(Rekap!$D:$D,Rekap!$B:$B,Out!$B13,Rekap!$C:$C,Out!I$5)</f>
        <v>0</v>
      </c>
      <c r="J13" s="24">
        <f>SUMIFS(Rekap!$D:$D,Rekap!$B:$B,Out!$B13,Rekap!$C:$C,Out!J$5)</f>
        <v>0</v>
      </c>
      <c r="K13" s="24">
        <f>SUMIFS(Rekap!$D:$D,Rekap!$B:$B,Out!$B13,Rekap!$C:$C,Out!K$5)</f>
        <v>0</v>
      </c>
      <c r="L13" s="24">
        <f>SUMIFS(Rekap!$D:$D,Rekap!$B:$B,Out!$B13,Rekap!$C:$C,Out!L$5)</f>
        <v>0</v>
      </c>
      <c r="M13" s="24">
        <f>SUMIFS(Rekap!$D:$D,Rekap!$B:$B,Out!$B13,Rekap!$C:$C,Out!M$5)</f>
        <v>0</v>
      </c>
      <c r="N13" s="24">
        <f>SUMIFS(Rekap!$D:$D,Rekap!$B:$B,Out!$B13,Rekap!$C:$C,Out!N$5)</f>
        <v>0</v>
      </c>
      <c r="O13" s="24">
        <f>SUMIFS(Rekap!$D:$D,Rekap!$B:$B,Out!$B13,Rekap!$C:$C,Out!O$5)</f>
        <v>0</v>
      </c>
      <c r="P13" s="24">
        <f>SUMIFS(Rekap!$D:$D,Rekap!$B:$B,Out!$B13,Rekap!$C:$C,Out!P$5)</f>
        <v>0</v>
      </c>
      <c r="Q13" s="24">
        <f>SUMIFS(Rekap!$D:$D,Rekap!$B:$B,Out!$B13,Rekap!$C:$C,Out!Q$5)</f>
        <v>0</v>
      </c>
      <c r="R13" s="24">
        <f>SUMIFS(Rekap!$D:$D,Rekap!$B:$B,Out!$B13,Rekap!$C:$C,Out!R$5)</f>
        <v>0</v>
      </c>
      <c r="S13" s="24">
        <f>SUMIFS(Rekap!$D:$D,Rekap!$B:$B,Out!$B13,Rekap!$C:$C,Out!S$5)</f>
        <v>0</v>
      </c>
      <c r="T13" s="24">
        <f>SUMIFS(Rekap!$D:$D,Rekap!$B:$B,Out!$B13,Rekap!$C:$C,Out!T$5)</f>
        <v>0</v>
      </c>
      <c r="V13" s="24">
        <f t="shared" si="0"/>
        <v>0</v>
      </c>
    </row>
    <row r="14" spans="2:22">
      <c r="B14" s="33" t="str">
        <f>Master!$B14</f>
        <v>boxer kecil</v>
      </c>
      <c r="C14" s="24">
        <f>SUMIFS(Rekap!$D:$D,Rekap!$B:$B,Out!$B14,Rekap!$C:$C,Out!C$5)</f>
        <v>0</v>
      </c>
      <c r="D14" s="24">
        <f>SUMIFS(Rekap!$D:$D,Rekap!$B:$B,Out!$B14,Rekap!$C:$C,Out!D$5)</f>
        <v>0</v>
      </c>
      <c r="E14" s="24">
        <f>SUMIFS(Rekap!$D:$D,Rekap!$B:$B,Out!$B14,Rekap!$C:$C,Out!E$5)</f>
        <v>0</v>
      </c>
      <c r="F14" s="24">
        <f>SUMIFS(Rekap!$D:$D,Rekap!$B:$B,Out!$B14,Rekap!$C:$C,Out!F$5)</f>
        <v>0</v>
      </c>
      <c r="G14" s="24">
        <f>SUMIFS(Rekap!$D:$D,Rekap!$B:$B,Out!$B14,Rekap!$C:$C,Out!G$5)</f>
        <v>0</v>
      </c>
      <c r="H14" s="24">
        <f>SUMIFS(Rekap!$D:$D,Rekap!$B:$B,Out!$B14,Rekap!$C:$C,Out!H$5)</f>
        <v>0</v>
      </c>
      <c r="I14" s="24">
        <f>SUMIFS(Rekap!$D:$D,Rekap!$B:$B,Out!$B14,Rekap!$C:$C,Out!I$5)</f>
        <v>0</v>
      </c>
      <c r="J14" s="24">
        <f>SUMIFS(Rekap!$D:$D,Rekap!$B:$B,Out!$B14,Rekap!$C:$C,Out!J$5)</f>
        <v>0</v>
      </c>
      <c r="K14" s="24">
        <f>SUMIFS(Rekap!$D:$D,Rekap!$B:$B,Out!$B14,Rekap!$C:$C,Out!K$5)</f>
        <v>0</v>
      </c>
      <c r="L14" s="24">
        <f>SUMIFS(Rekap!$D:$D,Rekap!$B:$B,Out!$B14,Rekap!$C:$C,Out!L$5)</f>
        <v>0</v>
      </c>
      <c r="M14" s="24">
        <f>SUMIFS(Rekap!$D:$D,Rekap!$B:$B,Out!$B14,Rekap!$C:$C,Out!M$5)</f>
        <v>0</v>
      </c>
      <c r="N14" s="24">
        <f>SUMIFS(Rekap!$D:$D,Rekap!$B:$B,Out!$B14,Rekap!$C:$C,Out!N$5)</f>
        <v>0</v>
      </c>
      <c r="O14" s="24">
        <f>SUMIFS(Rekap!$D:$D,Rekap!$B:$B,Out!$B14,Rekap!$C:$C,Out!O$5)</f>
        <v>0</v>
      </c>
      <c r="P14" s="24">
        <f>SUMIFS(Rekap!$D:$D,Rekap!$B:$B,Out!$B14,Rekap!$C:$C,Out!P$5)</f>
        <v>0</v>
      </c>
      <c r="Q14" s="24">
        <f>SUMIFS(Rekap!$D:$D,Rekap!$B:$B,Out!$B14,Rekap!$C:$C,Out!Q$5)</f>
        <v>0</v>
      </c>
      <c r="R14" s="24">
        <f>SUMIFS(Rekap!$D:$D,Rekap!$B:$B,Out!$B14,Rekap!$C:$C,Out!R$5)</f>
        <v>0</v>
      </c>
      <c r="S14" s="24">
        <f>SUMIFS(Rekap!$D:$D,Rekap!$B:$B,Out!$B14,Rekap!$C:$C,Out!S$5)</f>
        <v>0</v>
      </c>
      <c r="T14" s="24">
        <f>SUMIFS(Rekap!$D:$D,Rekap!$B:$B,Out!$B14,Rekap!$C:$C,Out!T$5)</f>
        <v>0</v>
      </c>
      <c r="V14" s="24">
        <f t="shared" si="0"/>
        <v>0</v>
      </c>
    </row>
    <row r="15" spans="2:22">
      <c r="B15" s="33" t="str">
        <f>Master!$B15</f>
        <v>boxer besar</v>
      </c>
      <c r="C15" s="24">
        <f>SUMIFS(Rekap!$D:$D,Rekap!$B:$B,Out!$B15,Rekap!$C:$C,Out!C$5)</f>
        <v>0</v>
      </c>
      <c r="D15" s="24">
        <f>SUMIFS(Rekap!$D:$D,Rekap!$B:$B,Out!$B15,Rekap!$C:$C,Out!D$5)</f>
        <v>0</v>
      </c>
      <c r="E15" s="24">
        <f>SUMIFS(Rekap!$D:$D,Rekap!$B:$B,Out!$B15,Rekap!$C:$C,Out!E$5)</f>
        <v>0</v>
      </c>
      <c r="F15" s="24">
        <f>SUMIFS(Rekap!$D:$D,Rekap!$B:$B,Out!$B15,Rekap!$C:$C,Out!F$5)</f>
        <v>0</v>
      </c>
      <c r="G15" s="24">
        <f>SUMIFS(Rekap!$D:$D,Rekap!$B:$B,Out!$B15,Rekap!$C:$C,Out!G$5)</f>
        <v>0</v>
      </c>
      <c r="H15" s="24">
        <f>SUMIFS(Rekap!$D:$D,Rekap!$B:$B,Out!$B15,Rekap!$C:$C,Out!H$5)</f>
        <v>0</v>
      </c>
      <c r="I15" s="24">
        <f>SUMIFS(Rekap!$D:$D,Rekap!$B:$B,Out!$B15,Rekap!$C:$C,Out!I$5)</f>
        <v>0</v>
      </c>
      <c r="J15" s="24">
        <f>SUMIFS(Rekap!$D:$D,Rekap!$B:$B,Out!$B15,Rekap!$C:$C,Out!J$5)</f>
        <v>0</v>
      </c>
      <c r="K15" s="24">
        <f>SUMIFS(Rekap!$D:$D,Rekap!$B:$B,Out!$B15,Rekap!$C:$C,Out!K$5)</f>
        <v>0</v>
      </c>
      <c r="L15" s="24">
        <f>SUMIFS(Rekap!$D:$D,Rekap!$B:$B,Out!$B15,Rekap!$C:$C,Out!L$5)</f>
        <v>0</v>
      </c>
      <c r="M15" s="24">
        <f>SUMIFS(Rekap!$D:$D,Rekap!$B:$B,Out!$B15,Rekap!$C:$C,Out!M$5)</f>
        <v>0</v>
      </c>
      <c r="N15" s="24">
        <f>SUMIFS(Rekap!$D:$D,Rekap!$B:$B,Out!$B15,Rekap!$C:$C,Out!N$5)</f>
        <v>0</v>
      </c>
      <c r="O15" s="24">
        <f>SUMIFS(Rekap!$D:$D,Rekap!$B:$B,Out!$B15,Rekap!$C:$C,Out!O$5)</f>
        <v>0</v>
      </c>
      <c r="P15" s="24">
        <f>SUMIFS(Rekap!$D:$D,Rekap!$B:$B,Out!$B15,Rekap!$C:$C,Out!P$5)</f>
        <v>0</v>
      </c>
      <c r="Q15" s="24">
        <f>SUMIFS(Rekap!$D:$D,Rekap!$B:$B,Out!$B15,Rekap!$C:$C,Out!Q$5)</f>
        <v>0</v>
      </c>
      <c r="R15" s="24">
        <f>SUMIFS(Rekap!$D:$D,Rekap!$B:$B,Out!$B15,Rekap!$C:$C,Out!R$5)</f>
        <v>0</v>
      </c>
      <c r="S15" s="24">
        <f>SUMIFS(Rekap!$D:$D,Rekap!$B:$B,Out!$B15,Rekap!$C:$C,Out!S$5)</f>
        <v>0</v>
      </c>
      <c r="T15" s="24">
        <f>SUMIFS(Rekap!$D:$D,Rekap!$B:$B,Out!$B15,Rekap!$C:$C,Out!T$5)</f>
        <v>0</v>
      </c>
      <c r="V15" s="24">
        <f t="shared" si="0"/>
        <v>0</v>
      </c>
    </row>
    <row r="16" spans="2:22">
      <c r="B16" s="33" t="str">
        <f>Master!$B16</f>
        <v>celana aero</v>
      </c>
      <c r="C16" s="24">
        <f>SUMIFS(Rekap!$D:$D,Rekap!$B:$B,Out!$B16,Rekap!$C:$C,Out!C$5)</f>
        <v>0</v>
      </c>
      <c r="D16" s="24">
        <f>SUMIFS(Rekap!$D:$D,Rekap!$B:$B,Out!$B16,Rekap!$C:$C,Out!D$5)</f>
        <v>0</v>
      </c>
      <c r="E16" s="24">
        <f>SUMIFS(Rekap!$D:$D,Rekap!$B:$B,Out!$B16,Rekap!$C:$C,Out!E$5)</f>
        <v>0</v>
      </c>
      <c r="F16" s="24">
        <f>SUMIFS(Rekap!$D:$D,Rekap!$B:$B,Out!$B16,Rekap!$C:$C,Out!F$5)</f>
        <v>0</v>
      </c>
      <c r="G16" s="24">
        <f>SUMIFS(Rekap!$D:$D,Rekap!$B:$B,Out!$B16,Rekap!$C:$C,Out!G$5)</f>
        <v>0</v>
      </c>
      <c r="H16" s="24">
        <f>SUMIFS(Rekap!$D:$D,Rekap!$B:$B,Out!$B16,Rekap!$C:$C,Out!H$5)</f>
        <v>0</v>
      </c>
      <c r="I16" s="24">
        <f>SUMIFS(Rekap!$D:$D,Rekap!$B:$B,Out!$B16,Rekap!$C:$C,Out!I$5)</f>
        <v>0</v>
      </c>
      <c r="J16" s="24">
        <f>SUMIFS(Rekap!$D:$D,Rekap!$B:$B,Out!$B16,Rekap!$C:$C,Out!J$5)</f>
        <v>0</v>
      </c>
      <c r="K16" s="24">
        <f>SUMIFS(Rekap!$D:$D,Rekap!$B:$B,Out!$B16,Rekap!$C:$C,Out!K$5)</f>
        <v>0</v>
      </c>
      <c r="L16" s="24">
        <f>SUMIFS(Rekap!$D:$D,Rekap!$B:$B,Out!$B16,Rekap!$C:$C,Out!L$5)</f>
        <v>0</v>
      </c>
      <c r="M16" s="24">
        <f>SUMIFS(Rekap!$D:$D,Rekap!$B:$B,Out!$B16,Rekap!$C:$C,Out!M$5)</f>
        <v>0</v>
      </c>
      <c r="N16" s="24">
        <f>SUMIFS(Rekap!$D:$D,Rekap!$B:$B,Out!$B16,Rekap!$C:$C,Out!N$5)</f>
        <v>0</v>
      </c>
      <c r="O16" s="24">
        <f>SUMIFS(Rekap!$D:$D,Rekap!$B:$B,Out!$B16,Rekap!$C:$C,Out!O$5)</f>
        <v>0</v>
      </c>
      <c r="P16" s="24">
        <f>SUMIFS(Rekap!$D:$D,Rekap!$B:$B,Out!$B16,Rekap!$C:$C,Out!P$5)</f>
        <v>0</v>
      </c>
      <c r="Q16" s="24">
        <f>SUMIFS(Rekap!$D:$D,Rekap!$B:$B,Out!$B16,Rekap!$C:$C,Out!Q$5)</f>
        <v>0</v>
      </c>
      <c r="R16" s="24">
        <f>SUMIFS(Rekap!$D:$D,Rekap!$B:$B,Out!$B16,Rekap!$C:$C,Out!R$5)</f>
        <v>0</v>
      </c>
      <c r="S16" s="24">
        <f>SUMIFS(Rekap!$D:$D,Rekap!$B:$B,Out!$B16,Rekap!$C:$C,Out!S$5)</f>
        <v>0</v>
      </c>
      <c r="T16" s="24">
        <f>SUMIFS(Rekap!$D:$D,Rekap!$B:$B,Out!$B16,Rekap!$C:$C,Out!T$5)</f>
        <v>0</v>
      </c>
      <c r="V16" s="24">
        <f t="shared" si="0"/>
        <v>0</v>
      </c>
    </row>
    <row r="17" spans="2:22">
      <c r="B17" s="33" t="str">
        <f>Master!$B17</f>
        <v>rok panjang</v>
      </c>
      <c r="C17" s="24">
        <f>SUMIFS(Rekap!$D:$D,Rekap!$B:$B,Out!$B17,Rekap!$C:$C,Out!C$5)</f>
        <v>0</v>
      </c>
      <c r="D17" s="24">
        <f>SUMIFS(Rekap!$D:$D,Rekap!$B:$B,Out!$B17,Rekap!$C:$C,Out!D$5)</f>
        <v>0</v>
      </c>
      <c r="E17" s="24">
        <f>SUMIFS(Rekap!$D:$D,Rekap!$B:$B,Out!$B17,Rekap!$C:$C,Out!E$5)</f>
        <v>0</v>
      </c>
      <c r="F17" s="24">
        <f>SUMIFS(Rekap!$D:$D,Rekap!$B:$B,Out!$B17,Rekap!$C:$C,Out!F$5)</f>
        <v>0</v>
      </c>
      <c r="G17" s="24">
        <f>SUMIFS(Rekap!$D:$D,Rekap!$B:$B,Out!$B17,Rekap!$C:$C,Out!G$5)</f>
        <v>0</v>
      </c>
      <c r="H17" s="24">
        <f>SUMIFS(Rekap!$D:$D,Rekap!$B:$B,Out!$B17,Rekap!$C:$C,Out!H$5)</f>
        <v>0</v>
      </c>
      <c r="I17" s="24">
        <f>SUMIFS(Rekap!$D:$D,Rekap!$B:$B,Out!$B17,Rekap!$C:$C,Out!I$5)</f>
        <v>0</v>
      </c>
      <c r="J17" s="24">
        <f>SUMIFS(Rekap!$D:$D,Rekap!$B:$B,Out!$B17,Rekap!$C:$C,Out!J$5)</f>
        <v>0</v>
      </c>
      <c r="K17" s="24">
        <f>SUMIFS(Rekap!$D:$D,Rekap!$B:$B,Out!$B17,Rekap!$C:$C,Out!K$5)</f>
        <v>0</v>
      </c>
      <c r="L17" s="24">
        <f>SUMIFS(Rekap!$D:$D,Rekap!$B:$B,Out!$B17,Rekap!$C:$C,Out!L$5)</f>
        <v>0</v>
      </c>
      <c r="M17" s="24">
        <f>SUMIFS(Rekap!$D:$D,Rekap!$B:$B,Out!$B17,Rekap!$C:$C,Out!M$5)</f>
        <v>0</v>
      </c>
      <c r="N17" s="24">
        <f>SUMIFS(Rekap!$D:$D,Rekap!$B:$B,Out!$B17,Rekap!$C:$C,Out!N$5)</f>
        <v>0</v>
      </c>
      <c r="O17" s="24">
        <f>SUMIFS(Rekap!$D:$D,Rekap!$B:$B,Out!$B17,Rekap!$C:$C,Out!O$5)</f>
        <v>0</v>
      </c>
      <c r="P17" s="24">
        <f>SUMIFS(Rekap!$D:$D,Rekap!$B:$B,Out!$B17,Rekap!$C:$C,Out!P$5)</f>
        <v>0</v>
      </c>
      <c r="Q17" s="24">
        <f>SUMIFS(Rekap!$D:$D,Rekap!$B:$B,Out!$B17,Rekap!$C:$C,Out!Q$5)</f>
        <v>0</v>
      </c>
      <c r="R17" s="24">
        <f>SUMIFS(Rekap!$D:$D,Rekap!$B:$B,Out!$B17,Rekap!$C:$C,Out!R$5)</f>
        <v>0</v>
      </c>
      <c r="S17" s="24">
        <f>SUMIFS(Rekap!$D:$D,Rekap!$B:$B,Out!$B17,Rekap!$C:$C,Out!S$5)</f>
        <v>0</v>
      </c>
      <c r="T17" s="24">
        <f>SUMIFS(Rekap!$D:$D,Rekap!$B:$B,Out!$B17,Rekap!$C:$C,Out!T$5)</f>
        <v>0</v>
      </c>
      <c r="V17" s="24">
        <f t="shared" si="0"/>
        <v>0</v>
      </c>
    </row>
    <row r="18" spans="2:22">
      <c r="B18" s="33" t="str">
        <f>Master!$B18</f>
        <v>celana  motif cewe</v>
      </c>
      <c r="C18" s="24">
        <f>SUMIFS(Rekap!$D:$D,Rekap!$B:$B,Out!$B18,Rekap!$C:$C,Out!C$5)</f>
        <v>0</v>
      </c>
      <c r="D18" s="24">
        <f>SUMIFS(Rekap!$D:$D,Rekap!$B:$B,Out!$B18,Rekap!$C:$C,Out!D$5)</f>
        <v>0</v>
      </c>
      <c r="E18" s="24">
        <f>SUMIFS(Rekap!$D:$D,Rekap!$B:$B,Out!$B18,Rekap!$C:$C,Out!E$5)</f>
        <v>0</v>
      </c>
      <c r="F18" s="24">
        <f>SUMIFS(Rekap!$D:$D,Rekap!$B:$B,Out!$B18,Rekap!$C:$C,Out!F$5)</f>
        <v>0</v>
      </c>
      <c r="G18" s="24">
        <f>SUMIFS(Rekap!$D:$D,Rekap!$B:$B,Out!$B18,Rekap!$C:$C,Out!G$5)</f>
        <v>0</v>
      </c>
      <c r="H18" s="24">
        <f>SUMIFS(Rekap!$D:$D,Rekap!$B:$B,Out!$B18,Rekap!$C:$C,Out!H$5)</f>
        <v>0</v>
      </c>
      <c r="I18" s="24">
        <f>SUMIFS(Rekap!$D:$D,Rekap!$B:$B,Out!$B18,Rekap!$C:$C,Out!I$5)</f>
        <v>0</v>
      </c>
      <c r="J18" s="24">
        <f>SUMIFS(Rekap!$D:$D,Rekap!$B:$B,Out!$B18,Rekap!$C:$C,Out!J$5)</f>
        <v>0</v>
      </c>
      <c r="K18" s="24">
        <f>SUMIFS(Rekap!$D:$D,Rekap!$B:$B,Out!$B18,Rekap!$C:$C,Out!K$5)</f>
        <v>0</v>
      </c>
      <c r="L18" s="24">
        <f>SUMIFS(Rekap!$D:$D,Rekap!$B:$B,Out!$B18,Rekap!$C:$C,Out!L$5)</f>
        <v>0</v>
      </c>
      <c r="M18" s="24">
        <f>SUMIFS(Rekap!$D:$D,Rekap!$B:$B,Out!$B18,Rekap!$C:$C,Out!M$5)</f>
        <v>0</v>
      </c>
      <c r="N18" s="24">
        <f>SUMIFS(Rekap!$D:$D,Rekap!$B:$B,Out!$B18,Rekap!$C:$C,Out!N$5)</f>
        <v>0</v>
      </c>
      <c r="O18" s="24">
        <f>SUMIFS(Rekap!$D:$D,Rekap!$B:$B,Out!$B18,Rekap!$C:$C,Out!O$5)</f>
        <v>0</v>
      </c>
      <c r="P18" s="24">
        <f>SUMIFS(Rekap!$D:$D,Rekap!$B:$B,Out!$B18,Rekap!$C:$C,Out!P$5)</f>
        <v>0</v>
      </c>
      <c r="Q18" s="24">
        <f>SUMIFS(Rekap!$D:$D,Rekap!$B:$B,Out!$B18,Rekap!$C:$C,Out!Q$5)</f>
        <v>0</v>
      </c>
      <c r="R18" s="24">
        <f>SUMIFS(Rekap!$D:$D,Rekap!$B:$B,Out!$B18,Rekap!$C:$C,Out!R$5)</f>
        <v>0</v>
      </c>
      <c r="S18" s="24">
        <f>SUMIFS(Rekap!$D:$D,Rekap!$B:$B,Out!$B18,Rekap!$C:$C,Out!S$5)</f>
        <v>0</v>
      </c>
      <c r="T18" s="24">
        <f>SUMIFS(Rekap!$D:$D,Rekap!$B:$B,Out!$B18,Rekap!$C:$C,Out!T$5)</f>
        <v>0</v>
      </c>
      <c r="V18" s="24">
        <f t="shared" si="0"/>
        <v>0</v>
      </c>
    </row>
    <row r="19" spans="2:22">
      <c r="B19" s="33" t="str">
        <f>Master!$B19</f>
        <v>rok kecil</v>
      </c>
      <c r="C19" s="24">
        <f>SUMIFS(Rekap!$D:$D,Rekap!$B:$B,Out!$B19,Rekap!$C:$C,Out!C$5)</f>
        <v>0</v>
      </c>
      <c r="D19" s="24">
        <f>SUMIFS(Rekap!$D:$D,Rekap!$B:$B,Out!$B19,Rekap!$C:$C,Out!D$5)</f>
        <v>0</v>
      </c>
      <c r="E19" s="24">
        <f>SUMIFS(Rekap!$D:$D,Rekap!$B:$B,Out!$B19,Rekap!$C:$C,Out!E$5)</f>
        <v>0</v>
      </c>
      <c r="F19" s="24">
        <f>SUMIFS(Rekap!$D:$D,Rekap!$B:$B,Out!$B19,Rekap!$C:$C,Out!F$5)</f>
        <v>0</v>
      </c>
      <c r="G19" s="24">
        <f>SUMIFS(Rekap!$D:$D,Rekap!$B:$B,Out!$B19,Rekap!$C:$C,Out!G$5)</f>
        <v>0</v>
      </c>
      <c r="H19" s="24">
        <f>SUMIFS(Rekap!$D:$D,Rekap!$B:$B,Out!$B19,Rekap!$C:$C,Out!H$5)</f>
        <v>0</v>
      </c>
      <c r="I19" s="24">
        <f>SUMIFS(Rekap!$D:$D,Rekap!$B:$B,Out!$B19,Rekap!$C:$C,Out!I$5)</f>
        <v>0</v>
      </c>
      <c r="J19" s="24">
        <f>SUMIFS(Rekap!$D:$D,Rekap!$B:$B,Out!$B19,Rekap!$C:$C,Out!J$5)</f>
        <v>0</v>
      </c>
      <c r="K19" s="24">
        <f>SUMIFS(Rekap!$D:$D,Rekap!$B:$B,Out!$B19,Rekap!$C:$C,Out!K$5)</f>
        <v>0</v>
      </c>
      <c r="L19" s="24">
        <f>SUMIFS(Rekap!$D:$D,Rekap!$B:$B,Out!$B19,Rekap!$C:$C,Out!L$5)</f>
        <v>0</v>
      </c>
      <c r="M19" s="24">
        <f>SUMIFS(Rekap!$D:$D,Rekap!$B:$B,Out!$B19,Rekap!$C:$C,Out!M$5)</f>
        <v>0</v>
      </c>
      <c r="N19" s="24">
        <f>SUMIFS(Rekap!$D:$D,Rekap!$B:$B,Out!$B19,Rekap!$C:$C,Out!N$5)</f>
        <v>0</v>
      </c>
      <c r="O19" s="24">
        <f>SUMIFS(Rekap!$D:$D,Rekap!$B:$B,Out!$B19,Rekap!$C:$C,Out!O$5)</f>
        <v>0</v>
      </c>
      <c r="P19" s="24">
        <f>SUMIFS(Rekap!$D:$D,Rekap!$B:$B,Out!$B19,Rekap!$C:$C,Out!P$5)</f>
        <v>0</v>
      </c>
      <c r="Q19" s="24">
        <f>SUMIFS(Rekap!$D:$D,Rekap!$B:$B,Out!$B19,Rekap!$C:$C,Out!Q$5)</f>
        <v>0</v>
      </c>
      <c r="R19" s="24">
        <f>SUMIFS(Rekap!$D:$D,Rekap!$B:$B,Out!$B19,Rekap!$C:$C,Out!R$5)</f>
        <v>0</v>
      </c>
      <c r="S19" s="24">
        <f>SUMIFS(Rekap!$D:$D,Rekap!$B:$B,Out!$B19,Rekap!$C:$C,Out!S$5)</f>
        <v>0</v>
      </c>
      <c r="T19" s="24">
        <f>SUMIFS(Rekap!$D:$D,Rekap!$B:$B,Out!$B19,Rekap!$C:$C,Out!T$5)</f>
        <v>0</v>
      </c>
      <c r="V19" s="24">
        <f t="shared" si="0"/>
        <v>0</v>
      </c>
    </row>
    <row r="20" spans="2:22">
      <c r="B20" s="33" t="str">
        <f>Master!$B20</f>
        <v>rok catoon</v>
      </c>
      <c r="C20" s="24">
        <f>SUMIFS(Rekap!$D:$D,Rekap!$B:$B,Out!$B20,Rekap!$C:$C,Out!C$5)</f>
        <v>0</v>
      </c>
      <c r="D20" s="24">
        <f>SUMIFS(Rekap!$D:$D,Rekap!$B:$B,Out!$B20,Rekap!$C:$C,Out!D$5)</f>
        <v>0</v>
      </c>
      <c r="E20" s="24">
        <f>SUMIFS(Rekap!$D:$D,Rekap!$B:$B,Out!$B20,Rekap!$C:$C,Out!E$5)</f>
        <v>0</v>
      </c>
      <c r="F20" s="24">
        <f>SUMIFS(Rekap!$D:$D,Rekap!$B:$B,Out!$B20,Rekap!$C:$C,Out!F$5)</f>
        <v>0</v>
      </c>
      <c r="G20" s="24">
        <f>SUMIFS(Rekap!$D:$D,Rekap!$B:$B,Out!$B20,Rekap!$C:$C,Out!G$5)</f>
        <v>0</v>
      </c>
      <c r="H20" s="24">
        <f>SUMIFS(Rekap!$D:$D,Rekap!$B:$B,Out!$B20,Rekap!$C:$C,Out!H$5)</f>
        <v>0</v>
      </c>
      <c r="I20" s="24">
        <f>SUMIFS(Rekap!$D:$D,Rekap!$B:$B,Out!$B20,Rekap!$C:$C,Out!I$5)</f>
        <v>0</v>
      </c>
      <c r="J20" s="24">
        <f>SUMIFS(Rekap!$D:$D,Rekap!$B:$B,Out!$B20,Rekap!$C:$C,Out!J$5)</f>
        <v>0</v>
      </c>
      <c r="K20" s="24">
        <f>SUMIFS(Rekap!$D:$D,Rekap!$B:$B,Out!$B20,Rekap!$C:$C,Out!K$5)</f>
        <v>0</v>
      </c>
      <c r="L20" s="24">
        <f>SUMIFS(Rekap!$D:$D,Rekap!$B:$B,Out!$B20,Rekap!$C:$C,Out!L$5)</f>
        <v>0</v>
      </c>
      <c r="M20" s="24">
        <f>SUMIFS(Rekap!$D:$D,Rekap!$B:$B,Out!$B20,Rekap!$C:$C,Out!M$5)</f>
        <v>0</v>
      </c>
      <c r="N20" s="24">
        <f>SUMIFS(Rekap!$D:$D,Rekap!$B:$B,Out!$B20,Rekap!$C:$C,Out!N$5)</f>
        <v>0</v>
      </c>
      <c r="O20" s="24">
        <f>SUMIFS(Rekap!$D:$D,Rekap!$B:$B,Out!$B20,Rekap!$C:$C,Out!O$5)</f>
        <v>0</v>
      </c>
      <c r="P20" s="24">
        <f>SUMIFS(Rekap!$D:$D,Rekap!$B:$B,Out!$B20,Rekap!$C:$C,Out!P$5)</f>
        <v>0</v>
      </c>
      <c r="Q20" s="24">
        <f>SUMIFS(Rekap!$D:$D,Rekap!$B:$B,Out!$B20,Rekap!$C:$C,Out!Q$5)</f>
        <v>0</v>
      </c>
      <c r="R20" s="24">
        <f>SUMIFS(Rekap!$D:$D,Rekap!$B:$B,Out!$B20,Rekap!$C:$C,Out!R$5)</f>
        <v>0</v>
      </c>
      <c r="S20" s="24">
        <f>SUMIFS(Rekap!$D:$D,Rekap!$B:$B,Out!$B20,Rekap!$C:$C,Out!S$5)</f>
        <v>0</v>
      </c>
      <c r="T20" s="24">
        <f>SUMIFS(Rekap!$D:$D,Rekap!$B:$B,Out!$B20,Rekap!$C:$C,Out!T$5)</f>
        <v>0</v>
      </c>
      <c r="V20" s="24">
        <f t="shared" si="0"/>
        <v>0</v>
      </c>
    </row>
    <row r="21" spans="2:22">
      <c r="B21" s="33" t="str">
        <f>Master!$B21</f>
        <v>celana Kanvas</v>
      </c>
      <c r="C21" s="24">
        <f>SUMIFS(Rekap!$D:$D,Rekap!$B:$B,Out!$B21,Rekap!$C:$C,Out!C$5)</f>
        <v>0</v>
      </c>
      <c r="D21" s="24">
        <f>SUMIFS(Rekap!$D:$D,Rekap!$B:$B,Out!$B21,Rekap!$C:$C,Out!D$5)</f>
        <v>0</v>
      </c>
      <c r="E21" s="24">
        <f>SUMIFS(Rekap!$D:$D,Rekap!$B:$B,Out!$B21,Rekap!$C:$C,Out!E$5)</f>
        <v>0</v>
      </c>
      <c r="F21" s="24">
        <f>SUMIFS(Rekap!$D:$D,Rekap!$B:$B,Out!$B21,Rekap!$C:$C,Out!F$5)</f>
        <v>0</v>
      </c>
      <c r="G21" s="24">
        <f>SUMIFS(Rekap!$D:$D,Rekap!$B:$B,Out!$B21,Rekap!$C:$C,Out!G$5)</f>
        <v>0</v>
      </c>
      <c r="H21" s="24">
        <f>SUMIFS(Rekap!$D:$D,Rekap!$B:$B,Out!$B21,Rekap!$C:$C,Out!H$5)</f>
        <v>0</v>
      </c>
      <c r="I21" s="24">
        <f>SUMIFS(Rekap!$D:$D,Rekap!$B:$B,Out!$B21,Rekap!$C:$C,Out!I$5)</f>
        <v>0</v>
      </c>
      <c r="J21" s="24">
        <f>SUMIFS(Rekap!$D:$D,Rekap!$B:$B,Out!$B21,Rekap!$C:$C,Out!J$5)</f>
        <v>0</v>
      </c>
      <c r="K21" s="24">
        <f>SUMIFS(Rekap!$D:$D,Rekap!$B:$B,Out!$B21,Rekap!$C:$C,Out!K$5)</f>
        <v>0</v>
      </c>
      <c r="L21" s="24">
        <f>SUMIFS(Rekap!$D:$D,Rekap!$B:$B,Out!$B21,Rekap!$C:$C,Out!L$5)</f>
        <v>0</v>
      </c>
      <c r="M21" s="24">
        <f>SUMIFS(Rekap!$D:$D,Rekap!$B:$B,Out!$B21,Rekap!$C:$C,Out!M$5)</f>
        <v>0</v>
      </c>
      <c r="N21" s="24">
        <f>SUMIFS(Rekap!$D:$D,Rekap!$B:$B,Out!$B21,Rekap!$C:$C,Out!N$5)</f>
        <v>0</v>
      </c>
      <c r="O21" s="24">
        <f>SUMIFS(Rekap!$D:$D,Rekap!$B:$B,Out!$B21,Rekap!$C:$C,Out!O$5)</f>
        <v>0</v>
      </c>
      <c r="P21" s="24">
        <f>SUMIFS(Rekap!$D:$D,Rekap!$B:$B,Out!$B21,Rekap!$C:$C,Out!P$5)</f>
        <v>0</v>
      </c>
      <c r="Q21" s="24">
        <f>SUMIFS(Rekap!$D:$D,Rekap!$B:$B,Out!$B21,Rekap!$C:$C,Out!Q$5)</f>
        <v>0</v>
      </c>
      <c r="R21" s="24">
        <f>SUMIFS(Rekap!$D:$D,Rekap!$B:$B,Out!$B21,Rekap!$C:$C,Out!R$5)</f>
        <v>0</v>
      </c>
      <c r="S21" s="24">
        <f>SUMIFS(Rekap!$D:$D,Rekap!$B:$B,Out!$B21,Rekap!$C:$C,Out!S$5)</f>
        <v>0</v>
      </c>
      <c r="T21" s="24">
        <f>SUMIFS(Rekap!$D:$D,Rekap!$B:$B,Out!$B21,Rekap!$C:$C,Out!T$5)</f>
        <v>0</v>
      </c>
      <c r="V21" s="24">
        <f t="shared" si="0"/>
        <v>0</v>
      </c>
    </row>
    <row r="22" spans="2:22">
      <c r="B22" s="33" t="str">
        <f>Master!$B22</f>
        <v>Celana Traning anak</v>
      </c>
      <c r="C22" s="24">
        <f>SUMIFS(Rekap!$D:$D,Rekap!$B:$B,Out!$B22,Rekap!$C:$C,Out!C$5)</f>
        <v>0</v>
      </c>
      <c r="D22" s="24">
        <f>SUMIFS(Rekap!$D:$D,Rekap!$B:$B,Out!$B22,Rekap!$C:$C,Out!D$5)</f>
        <v>0</v>
      </c>
      <c r="E22" s="24">
        <f>SUMIFS(Rekap!$D:$D,Rekap!$B:$B,Out!$B22,Rekap!$C:$C,Out!E$5)</f>
        <v>0</v>
      </c>
      <c r="F22" s="24">
        <f>SUMIFS(Rekap!$D:$D,Rekap!$B:$B,Out!$B22,Rekap!$C:$C,Out!F$5)</f>
        <v>0</v>
      </c>
      <c r="G22" s="24">
        <f>SUMIFS(Rekap!$D:$D,Rekap!$B:$B,Out!$B22,Rekap!$C:$C,Out!G$5)</f>
        <v>0</v>
      </c>
      <c r="H22" s="24">
        <f>SUMIFS(Rekap!$D:$D,Rekap!$B:$B,Out!$B22,Rekap!$C:$C,Out!H$5)</f>
        <v>0</v>
      </c>
      <c r="I22" s="24">
        <f>SUMIFS(Rekap!$D:$D,Rekap!$B:$B,Out!$B22,Rekap!$C:$C,Out!I$5)</f>
        <v>0</v>
      </c>
      <c r="J22" s="24">
        <f>SUMIFS(Rekap!$D:$D,Rekap!$B:$B,Out!$B22,Rekap!$C:$C,Out!J$5)</f>
        <v>0</v>
      </c>
      <c r="K22" s="24">
        <f>SUMIFS(Rekap!$D:$D,Rekap!$B:$B,Out!$B22,Rekap!$C:$C,Out!K$5)</f>
        <v>0</v>
      </c>
      <c r="L22" s="24">
        <f>SUMIFS(Rekap!$D:$D,Rekap!$B:$B,Out!$B22,Rekap!$C:$C,Out!L$5)</f>
        <v>0</v>
      </c>
      <c r="M22" s="24">
        <f>SUMIFS(Rekap!$D:$D,Rekap!$B:$B,Out!$B22,Rekap!$C:$C,Out!M$5)</f>
        <v>0</v>
      </c>
      <c r="N22" s="24">
        <f>SUMIFS(Rekap!$D:$D,Rekap!$B:$B,Out!$B22,Rekap!$C:$C,Out!N$5)</f>
        <v>0</v>
      </c>
      <c r="O22" s="24">
        <f>SUMIFS(Rekap!$D:$D,Rekap!$B:$B,Out!$B22,Rekap!$C:$C,Out!O$5)</f>
        <v>0</v>
      </c>
      <c r="P22" s="24">
        <f>SUMIFS(Rekap!$D:$D,Rekap!$B:$B,Out!$B22,Rekap!$C:$C,Out!P$5)</f>
        <v>0</v>
      </c>
      <c r="Q22" s="24">
        <f>SUMIFS(Rekap!$D:$D,Rekap!$B:$B,Out!$B22,Rekap!$C:$C,Out!Q$5)</f>
        <v>0</v>
      </c>
      <c r="R22" s="24">
        <f>SUMIFS(Rekap!$D:$D,Rekap!$B:$B,Out!$B22,Rekap!$C:$C,Out!R$5)</f>
        <v>0</v>
      </c>
      <c r="S22" s="24">
        <f>SUMIFS(Rekap!$D:$D,Rekap!$B:$B,Out!$B22,Rekap!$C:$C,Out!S$5)</f>
        <v>0</v>
      </c>
      <c r="T22" s="24">
        <f>SUMIFS(Rekap!$D:$D,Rekap!$B:$B,Out!$B22,Rekap!$C:$C,Out!T$5)</f>
        <v>0</v>
      </c>
      <c r="V22" s="24">
        <f t="shared" si="0"/>
        <v>0</v>
      </c>
    </row>
    <row r="23" spans="2:22">
      <c r="B23" s="33" t="str">
        <f>Master!$B23</f>
        <v xml:space="preserve">celana stabilo </v>
      </c>
      <c r="C23" s="24">
        <f>SUMIFS(Rekap!$D:$D,Rekap!$B:$B,Out!$B23,Rekap!$C:$C,Out!C$5)</f>
        <v>0</v>
      </c>
      <c r="D23" s="24">
        <f>SUMIFS(Rekap!$D:$D,Rekap!$B:$B,Out!$B23,Rekap!$C:$C,Out!D$5)</f>
        <v>0</v>
      </c>
      <c r="E23" s="24">
        <f>SUMIFS(Rekap!$D:$D,Rekap!$B:$B,Out!$B23,Rekap!$C:$C,Out!E$5)</f>
        <v>0</v>
      </c>
      <c r="F23" s="24">
        <f>SUMIFS(Rekap!$D:$D,Rekap!$B:$B,Out!$B23,Rekap!$C:$C,Out!F$5)</f>
        <v>0</v>
      </c>
      <c r="G23" s="24">
        <f>SUMIFS(Rekap!$D:$D,Rekap!$B:$B,Out!$B23,Rekap!$C:$C,Out!G$5)</f>
        <v>0</v>
      </c>
      <c r="H23" s="24">
        <f>SUMIFS(Rekap!$D:$D,Rekap!$B:$B,Out!$B23,Rekap!$C:$C,Out!H$5)</f>
        <v>0</v>
      </c>
      <c r="I23" s="24">
        <f>SUMIFS(Rekap!$D:$D,Rekap!$B:$B,Out!$B23,Rekap!$C:$C,Out!I$5)</f>
        <v>0</v>
      </c>
      <c r="J23" s="24">
        <f>SUMIFS(Rekap!$D:$D,Rekap!$B:$B,Out!$B23,Rekap!$C:$C,Out!J$5)</f>
        <v>0</v>
      </c>
      <c r="K23" s="24">
        <f>SUMIFS(Rekap!$D:$D,Rekap!$B:$B,Out!$B23,Rekap!$C:$C,Out!K$5)</f>
        <v>0</v>
      </c>
      <c r="L23" s="24">
        <f>SUMIFS(Rekap!$D:$D,Rekap!$B:$B,Out!$B23,Rekap!$C:$C,Out!L$5)</f>
        <v>0</v>
      </c>
      <c r="M23" s="24">
        <f>SUMIFS(Rekap!$D:$D,Rekap!$B:$B,Out!$B23,Rekap!$C:$C,Out!M$5)</f>
        <v>0</v>
      </c>
      <c r="N23" s="24">
        <f>SUMIFS(Rekap!$D:$D,Rekap!$B:$B,Out!$B23,Rekap!$C:$C,Out!N$5)</f>
        <v>0</v>
      </c>
      <c r="O23" s="24">
        <f>SUMIFS(Rekap!$D:$D,Rekap!$B:$B,Out!$B23,Rekap!$C:$C,Out!O$5)</f>
        <v>0</v>
      </c>
      <c r="P23" s="24">
        <f>SUMIFS(Rekap!$D:$D,Rekap!$B:$B,Out!$B23,Rekap!$C:$C,Out!P$5)</f>
        <v>0</v>
      </c>
      <c r="Q23" s="24">
        <f>SUMIFS(Rekap!$D:$D,Rekap!$B:$B,Out!$B23,Rekap!$C:$C,Out!Q$5)</f>
        <v>0</v>
      </c>
      <c r="R23" s="24">
        <f>SUMIFS(Rekap!$D:$D,Rekap!$B:$B,Out!$B23,Rekap!$C:$C,Out!R$5)</f>
        <v>0</v>
      </c>
      <c r="S23" s="24">
        <f>SUMIFS(Rekap!$D:$D,Rekap!$B:$B,Out!$B23,Rekap!$C:$C,Out!S$5)</f>
        <v>0</v>
      </c>
      <c r="T23" s="24">
        <f>SUMIFS(Rekap!$D:$D,Rekap!$B:$B,Out!$B23,Rekap!$C:$C,Out!T$5)</f>
        <v>0</v>
      </c>
      <c r="V23" s="24">
        <f t="shared" si="0"/>
        <v>0</v>
      </c>
    </row>
    <row r="24" spans="2:22">
      <c r="B24" s="33" t="str">
        <f>Master!$B24</f>
        <v>Celana Street Bunga</v>
      </c>
      <c r="C24" s="24">
        <f>SUMIFS(Rekap!$D:$D,Rekap!$B:$B,Out!$B24,Rekap!$C:$C,Out!C$5)</f>
        <v>0</v>
      </c>
      <c r="D24" s="24">
        <f>SUMIFS(Rekap!$D:$D,Rekap!$B:$B,Out!$B24,Rekap!$C:$C,Out!D$5)</f>
        <v>0</v>
      </c>
      <c r="E24" s="24">
        <f>SUMIFS(Rekap!$D:$D,Rekap!$B:$B,Out!$B24,Rekap!$C:$C,Out!E$5)</f>
        <v>0</v>
      </c>
      <c r="F24" s="24">
        <f>SUMIFS(Rekap!$D:$D,Rekap!$B:$B,Out!$B24,Rekap!$C:$C,Out!F$5)</f>
        <v>0</v>
      </c>
      <c r="G24" s="24">
        <f>SUMIFS(Rekap!$D:$D,Rekap!$B:$B,Out!$B24,Rekap!$C:$C,Out!G$5)</f>
        <v>0</v>
      </c>
      <c r="H24" s="24">
        <f>SUMIFS(Rekap!$D:$D,Rekap!$B:$B,Out!$B24,Rekap!$C:$C,Out!H$5)</f>
        <v>0</v>
      </c>
      <c r="I24" s="24">
        <f>SUMIFS(Rekap!$D:$D,Rekap!$B:$B,Out!$B24,Rekap!$C:$C,Out!I$5)</f>
        <v>0</v>
      </c>
      <c r="J24" s="24">
        <f>SUMIFS(Rekap!$D:$D,Rekap!$B:$B,Out!$B24,Rekap!$C:$C,Out!J$5)</f>
        <v>0</v>
      </c>
      <c r="K24" s="24">
        <f>SUMIFS(Rekap!$D:$D,Rekap!$B:$B,Out!$B24,Rekap!$C:$C,Out!K$5)</f>
        <v>0</v>
      </c>
      <c r="L24" s="24">
        <f>SUMIFS(Rekap!$D:$D,Rekap!$B:$B,Out!$B24,Rekap!$C:$C,Out!L$5)</f>
        <v>0</v>
      </c>
      <c r="M24" s="24">
        <f>SUMIFS(Rekap!$D:$D,Rekap!$B:$B,Out!$B24,Rekap!$C:$C,Out!M$5)</f>
        <v>0</v>
      </c>
      <c r="N24" s="24">
        <f>SUMIFS(Rekap!$D:$D,Rekap!$B:$B,Out!$B24,Rekap!$C:$C,Out!N$5)</f>
        <v>0</v>
      </c>
      <c r="O24" s="24">
        <f>SUMIFS(Rekap!$D:$D,Rekap!$B:$B,Out!$B24,Rekap!$C:$C,Out!O$5)</f>
        <v>0</v>
      </c>
      <c r="P24" s="24">
        <f>SUMIFS(Rekap!$D:$D,Rekap!$B:$B,Out!$B24,Rekap!$C:$C,Out!P$5)</f>
        <v>0</v>
      </c>
      <c r="Q24" s="24">
        <f>SUMIFS(Rekap!$D:$D,Rekap!$B:$B,Out!$B24,Rekap!$C:$C,Out!Q$5)</f>
        <v>0</v>
      </c>
      <c r="R24" s="24">
        <f>SUMIFS(Rekap!$D:$D,Rekap!$B:$B,Out!$B24,Rekap!$C:$C,Out!R$5)</f>
        <v>0</v>
      </c>
      <c r="S24" s="24">
        <f>SUMIFS(Rekap!$D:$D,Rekap!$B:$B,Out!$B24,Rekap!$C:$C,Out!S$5)</f>
        <v>0</v>
      </c>
      <c r="T24" s="24">
        <f>SUMIFS(Rekap!$D:$D,Rekap!$B:$B,Out!$B24,Rekap!$C:$C,Out!T$5)</f>
        <v>0</v>
      </c>
      <c r="V24" s="24">
        <f t="shared" si="0"/>
        <v>0</v>
      </c>
    </row>
    <row r="25" spans="2:22">
      <c r="B25" s="33" t="str">
        <f>Master!$B25</f>
        <v>celana setreat stabilo</v>
      </c>
      <c r="C25" s="24">
        <f>SUMIFS(Rekap!$D:$D,Rekap!$B:$B,Out!$B25,Rekap!$C:$C,Out!C$5)</f>
        <v>0</v>
      </c>
      <c r="D25" s="24">
        <f>SUMIFS(Rekap!$D:$D,Rekap!$B:$B,Out!$B25,Rekap!$C:$C,Out!D$5)</f>
        <v>0</v>
      </c>
      <c r="E25" s="24">
        <f>SUMIFS(Rekap!$D:$D,Rekap!$B:$B,Out!$B25,Rekap!$C:$C,Out!E$5)</f>
        <v>0</v>
      </c>
      <c r="F25" s="24">
        <f>SUMIFS(Rekap!$D:$D,Rekap!$B:$B,Out!$B25,Rekap!$C:$C,Out!F$5)</f>
        <v>0</v>
      </c>
      <c r="G25" s="24">
        <f>SUMIFS(Rekap!$D:$D,Rekap!$B:$B,Out!$B25,Rekap!$C:$C,Out!G$5)</f>
        <v>0</v>
      </c>
      <c r="H25" s="24">
        <f>SUMIFS(Rekap!$D:$D,Rekap!$B:$B,Out!$B25,Rekap!$C:$C,Out!H$5)</f>
        <v>0</v>
      </c>
      <c r="I25" s="24">
        <f>SUMIFS(Rekap!$D:$D,Rekap!$B:$B,Out!$B25,Rekap!$C:$C,Out!I$5)</f>
        <v>0</v>
      </c>
      <c r="J25" s="24">
        <f>SUMIFS(Rekap!$D:$D,Rekap!$B:$B,Out!$B25,Rekap!$C:$C,Out!J$5)</f>
        <v>0</v>
      </c>
      <c r="K25" s="24">
        <f>SUMIFS(Rekap!$D:$D,Rekap!$B:$B,Out!$B25,Rekap!$C:$C,Out!K$5)</f>
        <v>0</v>
      </c>
      <c r="L25" s="24">
        <f>SUMIFS(Rekap!$D:$D,Rekap!$B:$B,Out!$B25,Rekap!$C:$C,Out!L$5)</f>
        <v>0</v>
      </c>
      <c r="M25" s="24">
        <f>SUMIFS(Rekap!$D:$D,Rekap!$B:$B,Out!$B25,Rekap!$C:$C,Out!M$5)</f>
        <v>0</v>
      </c>
      <c r="N25" s="24">
        <f>SUMIFS(Rekap!$D:$D,Rekap!$B:$B,Out!$B25,Rekap!$C:$C,Out!N$5)</f>
        <v>0</v>
      </c>
      <c r="O25" s="24">
        <f>SUMIFS(Rekap!$D:$D,Rekap!$B:$B,Out!$B25,Rekap!$C:$C,Out!O$5)</f>
        <v>0</v>
      </c>
      <c r="P25" s="24">
        <f>SUMIFS(Rekap!$D:$D,Rekap!$B:$B,Out!$B25,Rekap!$C:$C,Out!P$5)</f>
        <v>0</v>
      </c>
      <c r="Q25" s="24">
        <f>SUMIFS(Rekap!$D:$D,Rekap!$B:$B,Out!$B25,Rekap!$C:$C,Out!Q$5)</f>
        <v>0</v>
      </c>
      <c r="R25" s="24">
        <f>SUMIFS(Rekap!$D:$D,Rekap!$B:$B,Out!$B25,Rekap!$C:$C,Out!R$5)</f>
        <v>0</v>
      </c>
      <c r="S25" s="24">
        <f>SUMIFS(Rekap!$D:$D,Rekap!$B:$B,Out!$B25,Rekap!$C:$C,Out!S$5)</f>
        <v>0</v>
      </c>
      <c r="T25" s="24">
        <f>SUMIFS(Rekap!$D:$D,Rekap!$B:$B,Out!$B25,Rekap!$C:$C,Out!T$5)</f>
        <v>0</v>
      </c>
      <c r="V25" s="24">
        <f t="shared" si="0"/>
        <v>0</v>
      </c>
    </row>
    <row r="26" spans="2:22">
      <c r="B26" s="33" t="str">
        <f>Master!$B26</f>
        <v>Rok catton ABG</v>
      </c>
      <c r="C26" s="24">
        <f>SUMIFS(Rekap!$D:$D,Rekap!$B:$B,Out!$B26,Rekap!$C:$C,Out!C$5)</f>
        <v>0</v>
      </c>
      <c r="D26" s="24">
        <f>SUMIFS(Rekap!$D:$D,Rekap!$B:$B,Out!$B26,Rekap!$C:$C,Out!D$5)</f>
        <v>0</v>
      </c>
      <c r="E26" s="24">
        <f>SUMIFS(Rekap!$D:$D,Rekap!$B:$B,Out!$B26,Rekap!$C:$C,Out!E$5)</f>
        <v>0</v>
      </c>
      <c r="F26" s="24">
        <f>SUMIFS(Rekap!$D:$D,Rekap!$B:$B,Out!$B26,Rekap!$C:$C,Out!F$5)</f>
        <v>0</v>
      </c>
      <c r="G26" s="24">
        <f>SUMIFS(Rekap!$D:$D,Rekap!$B:$B,Out!$B26,Rekap!$C:$C,Out!G$5)</f>
        <v>0</v>
      </c>
      <c r="H26" s="24">
        <f>SUMIFS(Rekap!$D:$D,Rekap!$B:$B,Out!$B26,Rekap!$C:$C,Out!H$5)</f>
        <v>0</v>
      </c>
      <c r="I26" s="24">
        <f>SUMIFS(Rekap!$D:$D,Rekap!$B:$B,Out!$B26,Rekap!$C:$C,Out!I$5)</f>
        <v>0</v>
      </c>
      <c r="J26" s="24">
        <f>SUMIFS(Rekap!$D:$D,Rekap!$B:$B,Out!$B26,Rekap!$C:$C,Out!J$5)</f>
        <v>0</v>
      </c>
      <c r="K26" s="24">
        <f>SUMIFS(Rekap!$D:$D,Rekap!$B:$B,Out!$B26,Rekap!$C:$C,Out!K$5)</f>
        <v>0</v>
      </c>
      <c r="L26" s="24">
        <f>SUMIFS(Rekap!$D:$D,Rekap!$B:$B,Out!$B26,Rekap!$C:$C,Out!L$5)</f>
        <v>0</v>
      </c>
      <c r="M26" s="24">
        <f>SUMIFS(Rekap!$D:$D,Rekap!$B:$B,Out!$B26,Rekap!$C:$C,Out!M$5)</f>
        <v>0</v>
      </c>
      <c r="N26" s="24">
        <f>SUMIFS(Rekap!$D:$D,Rekap!$B:$B,Out!$B26,Rekap!$C:$C,Out!N$5)</f>
        <v>0</v>
      </c>
      <c r="O26" s="24">
        <f>SUMIFS(Rekap!$D:$D,Rekap!$B:$B,Out!$B26,Rekap!$C:$C,Out!O$5)</f>
        <v>0</v>
      </c>
      <c r="P26" s="24">
        <f>SUMIFS(Rekap!$D:$D,Rekap!$B:$B,Out!$B26,Rekap!$C:$C,Out!P$5)</f>
        <v>0</v>
      </c>
      <c r="Q26" s="24">
        <f>SUMIFS(Rekap!$D:$D,Rekap!$B:$B,Out!$B26,Rekap!$C:$C,Out!Q$5)</f>
        <v>0</v>
      </c>
      <c r="R26" s="24">
        <f>SUMIFS(Rekap!$D:$D,Rekap!$B:$B,Out!$B26,Rekap!$C:$C,Out!R$5)</f>
        <v>0</v>
      </c>
      <c r="S26" s="24">
        <f>SUMIFS(Rekap!$D:$D,Rekap!$B:$B,Out!$B26,Rekap!$C:$C,Out!S$5)</f>
        <v>0</v>
      </c>
      <c r="T26" s="24">
        <f>SUMIFS(Rekap!$D:$D,Rekap!$B:$B,Out!$B26,Rekap!$C:$C,Out!T$5)</f>
        <v>0</v>
      </c>
      <c r="V26" s="24">
        <f t="shared" si="0"/>
        <v>0</v>
      </c>
    </row>
    <row r="27" spans="2:22">
      <c r="B27" s="33" t="str">
        <f>Master!$B27</f>
        <v>Rok Jeans Besar</v>
      </c>
      <c r="C27" s="24">
        <f>SUMIFS(Rekap!$D:$D,Rekap!$B:$B,Out!$B27,Rekap!$C:$C,Out!C$5)</f>
        <v>0</v>
      </c>
      <c r="D27" s="24">
        <f>SUMIFS(Rekap!$D:$D,Rekap!$B:$B,Out!$B27,Rekap!$C:$C,Out!D$5)</f>
        <v>0</v>
      </c>
      <c r="E27" s="24">
        <f>SUMIFS(Rekap!$D:$D,Rekap!$B:$B,Out!$B27,Rekap!$C:$C,Out!E$5)</f>
        <v>0</v>
      </c>
      <c r="F27" s="24">
        <f>SUMIFS(Rekap!$D:$D,Rekap!$B:$B,Out!$B27,Rekap!$C:$C,Out!F$5)</f>
        <v>0</v>
      </c>
      <c r="G27" s="24">
        <f>SUMIFS(Rekap!$D:$D,Rekap!$B:$B,Out!$B27,Rekap!$C:$C,Out!G$5)</f>
        <v>0</v>
      </c>
      <c r="H27" s="24">
        <f>SUMIFS(Rekap!$D:$D,Rekap!$B:$B,Out!$B27,Rekap!$C:$C,Out!H$5)</f>
        <v>0</v>
      </c>
      <c r="I27" s="24">
        <f>SUMIFS(Rekap!$D:$D,Rekap!$B:$B,Out!$B27,Rekap!$C:$C,Out!I$5)</f>
        <v>0</v>
      </c>
      <c r="J27" s="24">
        <f>SUMIFS(Rekap!$D:$D,Rekap!$B:$B,Out!$B27,Rekap!$C:$C,Out!J$5)</f>
        <v>0</v>
      </c>
      <c r="K27" s="24">
        <f>SUMIFS(Rekap!$D:$D,Rekap!$B:$B,Out!$B27,Rekap!$C:$C,Out!K$5)</f>
        <v>0</v>
      </c>
      <c r="L27" s="24">
        <f>SUMIFS(Rekap!$D:$D,Rekap!$B:$B,Out!$B27,Rekap!$C:$C,Out!L$5)</f>
        <v>0</v>
      </c>
      <c r="M27" s="24">
        <f>SUMIFS(Rekap!$D:$D,Rekap!$B:$B,Out!$B27,Rekap!$C:$C,Out!M$5)</f>
        <v>0</v>
      </c>
      <c r="N27" s="24">
        <f>SUMIFS(Rekap!$D:$D,Rekap!$B:$B,Out!$B27,Rekap!$C:$C,Out!N$5)</f>
        <v>0</v>
      </c>
      <c r="O27" s="24">
        <f>SUMIFS(Rekap!$D:$D,Rekap!$B:$B,Out!$B27,Rekap!$C:$C,Out!O$5)</f>
        <v>0</v>
      </c>
      <c r="P27" s="24">
        <f>SUMIFS(Rekap!$D:$D,Rekap!$B:$B,Out!$B27,Rekap!$C:$C,Out!P$5)</f>
        <v>0</v>
      </c>
      <c r="Q27" s="24">
        <f>SUMIFS(Rekap!$D:$D,Rekap!$B:$B,Out!$B27,Rekap!$C:$C,Out!Q$5)</f>
        <v>0</v>
      </c>
      <c r="R27" s="24">
        <f>SUMIFS(Rekap!$D:$D,Rekap!$B:$B,Out!$B27,Rekap!$C:$C,Out!R$5)</f>
        <v>0</v>
      </c>
      <c r="S27" s="24">
        <f>SUMIFS(Rekap!$D:$D,Rekap!$B:$B,Out!$B27,Rekap!$C:$C,Out!S$5)</f>
        <v>0</v>
      </c>
      <c r="T27" s="24">
        <f>SUMIFS(Rekap!$D:$D,Rekap!$B:$B,Out!$B27,Rekap!$C:$C,Out!T$5)</f>
        <v>0</v>
      </c>
      <c r="V27" s="24">
        <f t="shared" si="0"/>
        <v>0</v>
      </c>
    </row>
    <row r="28" spans="2:22">
      <c r="B28" s="33" t="str">
        <f>Master!$B28</f>
        <v>c.stret army</v>
      </c>
      <c r="C28" s="24">
        <f>SUMIFS(Rekap!$D:$D,Rekap!$B:$B,Out!$B28,Rekap!$C:$C,Out!C$5)</f>
        <v>0</v>
      </c>
      <c r="D28" s="24">
        <f>SUMIFS(Rekap!$D:$D,Rekap!$B:$B,Out!$B28,Rekap!$C:$C,Out!D$5)</f>
        <v>0</v>
      </c>
      <c r="E28" s="24">
        <f>SUMIFS(Rekap!$D:$D,Rekap!$B:$B,Out!$B28,Rekap!$C:$C,Out!E$5)</f>
        <v>0</v>
      </c>
      <c r="F28" s="24">
        <f>SUMIFS(Rekap!$D:$D,Rekap!$B:$B,Out!$B28,Rekap!$C:$C,Out!F$5)</f>
        <v>0</v>
      </c>
      <c r="G28" s="24">
        <f>SUMIFS(Rekap!$D:$D,Rekap!$B:$B,Out!$B28,Rekap!$C:$C,Out!G$5)</f>
        <v>0</v>
      </c>
      <c r="H28" s="24">
        <f>SUMIFS(Rekap!$D:$D,Rekap!$B:$B,Out!$B28,Rekap!$C:$C,Out!H$5)</f>
        <v>0</v>
      </c>
      <c r="I28" s="24">
        <f>SUMIFS(Rekap!$D:$D,Rekap!$B:$B,Out!$B28,Rekap!$C:$C,Out!I$5)</f>
        <v>0</v>
      </c>
      <c r="J28" s="24">
        <f>SUMIFS(Rekap!$D:$D,Rekap!$B:$B,Out!$B28,Rekap!$C:$C,Out!J$5)</f>
        <v>0</v>
      </c>
      <c r="K28" s="24">
        <f>SUMIFS(Rekap!$D:$D,Rekap!$B:$B,Out!$B28,Rekap!$C:$C,Out!K$5)</f>
        <v>0</v>
      </c>
      <c r="L28" s="24">
        <f>SUMIFS(Rekap!$D:$D,Rekap!$B:$B,Out!$B28,Rekap!$C:$C,Out!L$5)</f>
        <v>0</v>
      </c>
      <c r="M28" s="24">
        <f>SUMIFS(Rekap!$D:$D,Rekap!$B:$B,Out!$B28,Rekap!$C:$C,Out!M$5)</f>
        <v>0</v>
      </c>
      <c r="N28" s="24">
        <f>SUMIFS(Rekap!$D:$D,Rekap!$B:$B,Out!$B28,Rekap!$C:$C,Out!N$5)</f>
        <v>0</v>
      </c>
      <c r="O28" s="24">
        <f>SUMIFS(Rekap!$D:$D,Rekap!$B:$B,Out!$B28,Rekap!$C:$C,Out!O$5)</f>
        <v>0</v>
      </c>
      <c r="P28" s="24">
        <f>SUMIFS(Rekap!$D:$D,Rekap!$B:$B,Out!$B28,Rekap!$C:$C,Out!P$5)</f>
        <v>0</v>
      </c>
      <c r="Q28" s="24">
        <f>SUMIFS(Rekap!$D:$D,Rekap!$B:$B,Out!$B28,Rekap!$C:$C,Out!Q$5)</f>
        <v>0</v>
      </c>
      <c r="R28" s="24">
        <f>SUMIFS(Rekap!$D:$D,Rekap!$B:$B,Out!$B28,Rekap!$C:$C,Out!R$5)</f>
        <v>0</v>
      </c>
      <c r="S28" s="24">
        <f>SUMIFS(Rekap!$D:$D,Rekap!$B:$B,Out!$B28,Rekap!$C:$C,Out!S$5)</f>
        <v>0</v>
      </c>
      <c r="T28" s="24">
        <f>SUMIFS(Rekap!$D:$D,Rekap!$B:$B,Out!$B28,Rekap!$C:$C,Out!T$5)</f>
        <v>0</v>
      </c>
      <c r="V28" s="24">
        <f t="shared" si="0"/>
        <v>0</v>
      </c>
    </row>
    <row r="29" spans="2:22">
      <c r="B29" s="33" t="str">
        <f>Master!$B29</f>
        <v>gamis jeans</v>
      </c>
      <c r="C29" s="24">
        <f>SUMIFS(Rekap!$D:$D,Rekap!$B:$B,Out!$B29,Rekap!$C:$C,Out!C$5)</f>
        <v>0</v>
      </c>
      <c r="D29" s="24">
        <f>SUMIFS(Rekap!$D:$D,Rekap!$B:$B,Out!$B29,Rekap!$C:$C,Out!D$5)</f>
        <v>0</v>
      </c>
      <c r="E29" s="24">
        <f>SUMIFS(Rekap!$D:$D,Rekap!$B:$B,Out!$B29,Rekap!$C:$C,Out!E$5)</f>
        <v>0</v>
      </c>
      <c r="F29" s="24">
        <f>SUMIFS(Rekap!$D:$D,Rekap!$B:$B,Out!$B29,Rekap!$C:$C,Out!F$5)</f>
        <v>0</v>
      </c>
      <c r="G29" s="24">
        <f>SUMIFS(Rekap!$D:$D,Rekap!$B:$B,Out!$B29,Rekap!$C:$C,Out!G$5)</f>
        <v>0</v>
      </c>
      <c r="H29" s="24">
        <f>SUMIFS(Rekap!$D:$D,Rekap!$B:$B,Out!$B29,Rekap!$C:$C,Out!H$5)</f>
        <v>0</v>
      </c>
      <c r="I29" s="24">
        <f>SUMIFS(Rekap!$D:$D,Rekap!$B:$B,Out!$B29,Rekap!$C:$C,Out!I$5)</f>
        <v>0</v>
      </c>
      <c r="J29" s="24">
        <f>SUMIFS(Rekap!$D:$D,Rekap!$B:$B,Out!$B29,Rekap!$C:$C,Out!J$5)</f>
        <v>0</v>
      </c>
      <c r="K29" s="24">
        <f>SUMIFS(Rekap!$D:$D,Rekap!$B:$B,Out!$B29,Rekap!$C:$C,Out!K$5)</f>
        <v>0</v>
      </c>
      <c r="L29" s="24">
        <f>SUMIFS(Rekap!$D:$D,Rekap!$B:$B,Out!$B29,Rekap!$C:$C,Out!L$5)</f>
        <v>0</v>
      </c>
      <c r="M29" s="24">
        <f>SUMIFS(Rekap!$D:$D,Rekap!$B:$B,Out!$B29,Rekap!$C:$C,Out!M$5)</f>
        <v>0</v>
      </c>
      <c r="N29" s="24">
        <f>SUMIFS(Rekap!$D:$D,Rekap!$B:$B,Out!$B29,Rekap!$C:$C,Out!N$5)</f>
        <v>0</v>
      </c>
      <c r="O29" s="24">
        <f>SUMIFS(Rekap!$D:$D,Rekap!$B:$B,Out!$B29,Rekap!$C:$C,Out!O$5)</f>
        <v>0</v>
      </c>
      <c r="P29" s="24">
        <f>SUMIFS(Rekap!$D:$D,Rekap!$B:$B,Out!$B29,Rekap!$C:$C,Out!P$5)</f>
        <v>0</v>
      </c>
      <c r="Q29" s="24">
        <f>SUMIFS(Rekap!$D:$D,Rekap!$B:$B,Out!$B29,Rekap!$C:$C,Out!Q$5)</f>
        <v>0</v>
      </c>
      <c r="R29" s="24">
        <f>SUMIFS(Rekap!$D:$D,Rekap!$B:$B,Out!$B29,Rekap!$C:$C,Out!R$5)</f>
        <v>0</v>
      </c>
      <c r="S29" s="24">
        <f>SUMIFS(Rekap!$D:$D,Rekap!$B:$B,Out!$B29,Rekap!$C:$C,Out!S$5)</f>
        <v>0</v>
      </c>
      <c r="T29" s="24">
        <f>SUMIFS(Rekap!$D:$D,Rekap!$B:$B,Out!$B29,Rekap!$C:$C,Out!T$5)</f>
        <v>0</v>
      </c>
      <c r="V29" s="24">
        <f t="shared" si="0"/>
        <v>0</v>
      </c>
    </row>
    <row r="30" spans="2:22">
      <c r="B30" s="33" t="str">
        <f>Master!$B30</f>
        <v>jeans jumbo</v>
      </c>
      <c r="C30" s="24">
        <f>SUMIFS(Rekap!$D:$D,Rekap!$B:$B,Out!$B30,Rekap!$C:$C,Out!C$5)</f>
        <v>0</v>
      </c>
      <c r="D30" s="24">
        <f>SUMIFS(Rekap!$D:$D,Rekap!$B:$B,Out!$B30,Rekap!$C:$C,Out!D$5)</f>
        <v>0</v>
      </c>
      <c r="E30" s="24">
        <f>SUMIFS(Rekap!$D:$D,Rekap!$B:$B,Out!$B30,Rekap!$C:$C,Out!E$5)</f>
        <v>0</v>
      </c>
      <c r="F30" s="24">
        <f>SUMIFS(Rekap!$D:$D,Rekap!$B:$B,Out!$B30,Rekap!$C:$C,Out!F$5)</f>
        <v>0</v>
      </c>
      <c r="G30" s="24">
        <f>SUMIFS(Rekap!$D:$D,Rekap!$B:$B,Out!$B30,Rekap!$C:$C,Out!G$5)</f>
        <v>0</v>
      </c>
      <c r="H30" s="24">
        <f>SUMIFS(Rekap!$D:$D,Rekap!$B:$B,Out!$B30,Rekap!$C:$C,Out!H$5)</f>
        <v>0</v>
      </c>
      <c r="I30" s="24">
        <f>SUMIFS(Rekap!$D:$D,Rekap!$B:$B,Out!$B30,Rekap!$C:$C,Out!I$5)</f>
        <v>0</v>
      </c>
      <c r="J30" s="24">
        <f>SUMIFS(Rekap!$D:$D,Rekap!$B:$B,Out!$B30,Rekap!$C:$C,Out!J$5)</f>
        <v>0</v>
      </c>
      <c r="K30" s="24">
        <f>SUMIFS(Rekap!$D:$D,Rekap!$B:$B,Out!$B30,Rekap!$C:$C,Out!K$5)</f>
        <v>0</v>
      </c>
      <c r="L30" s="24">
        <f>SUMIFS(Rekap!$D:$D,Rekap!$B:$B,Out!$B30,Rekap!$C:$C,Out!L$5)</f>
        <v>0</v>
      </c>
      <c r="M30" s="24">
        <f>SUMIFS(Rekap!$D:$D,Rekap!$B:$B,Out!$B30,Rekap!$C:$C,Out!M$5)</f>
        <v>0</v>
      </c>
      <c r="N30" s="24">
        <f>SUMIFS(Rekap!$D:$D,Rekap!$B:$B,Out!$B30,Rekap!$C:$C,Out!N$5)</f>
        <v>0</v>
      </c>
      <c r="O30" s="24">
        <f>SUMIFS(Rekap!$D:$D,Rekap!$B:$B,Out!$B30,Rekap!$C:$C,Out!O$5)</f>
        <v>0</v>
      </c>
      <c r="P30" s="24">
        <f>SUMIFS(Rekap!$D:$D,Rekap!$B:$B,Out!$B30,Rekap!$C:$C,Out!P$5)</f>
        <v>0</v>
      </c>
      <c r="Q30" s="24">
        <f>SUMIFS(Rekap!$D:$D,Rekap!$B:$B,Out!$B30,Rekap!$C:$C,Out!Q$5)</f>
        <v>0</v>
      </c>
      <c r="R30" s="24">
        <f>SUMIFS(Rekap!$D:$D,Rekap!$B:$B,Out!$B30,Rekap!$C:$C,Out!R$5)</f>
        <v>0</v>
      </c>
      <c r="S30" s="24">
        <f>SUMIFS(Rekap!$D:$D,Rekap!$B:$B,Out!$B30,Rekap!$C:$C,Out!S$5)</f>
        <v>0</v>
      </c>
      <c r="T30" s="24">
        <f>SUMIFS(Rekap!$D:$D,Rekap!$B:$B,Out!$B30,Rekap!$C:$C,Out!T$5)</f>
        <v>0</v>
      </c>
      <c r="V30" s="24">
        <f t="shared" si="0"/>
        <v>0</v>
      </c>
    </row>
    <row r="31" spans="2:22">
      <c r="B31" s="33" t="str">
        <f>Master!$B31</f>
        <v>jeans kecil</v>
      </c>
      <c r="C31" s="24">
        <f>SUMIFS(Rekap!$D:$D,Rekap!$B:$B,Out!$B31,Rekap!$C:$C,Out!C$5)</f>
        <v>0</v>
      </c>
      <c r="D31" s="24">
        <f>SUMIFS(Rekap!$D:$D,Rekap!$B:$B,Out!$B31,Rekap!$C:$C,Out!D$5)</f>
        <v>0</v>
      </c>
      <c r="E31" s="24">
        <f>SUMIFS(Rekap!$D:$D,Rekap!$B:$B,Out!$B31,Rekap!$C:$C,Out!E$5)</f>
        <v>0</v>
      </c>
      <c r="F31" s="24">
        <f>SUMIFS(Rekap!$D:$D,Rekap!$B:$B,Out!$B31,Rekap!$C:$C,Out!F$5)</f>
        <v>0</v>
      </c>
      <c r="G31" s="24">
        <f>SUMIFS(Rekap!$D:$D,Rekap!$B:$B,Out!$B31,Rekap!$C:$C,Out!G$5)</f>
        <v>0</v>
      </c>
      <c r="H31" s="24">
        <f>SUMIFS(Rekap!$D:$D,Rekap!$B:$B,Out!$B31,Rekap!$C:$C,Out!H$5)</f>
        <v>0</v>
      </c>
      <c r="I31" s="24">
        <f>SUMIFS(Rekap!$D:$D,Rekap!$B:$B,Out!$B31,Rekap!$C:$C,Out!I$5)</f>
        <v>0</v>
      </c>
      <c r="J31" s="24">
        <f>SUMIFS(Rekap!$D:$D,Rekap!$B:$B,Out!$B31,Rekap!$C:$C,Out!J$5)</f>
        <v>0</v>
      </c>
      <c r="K31" s="24">
        <f>SUMIFS(Rekap!$D:$D,Rekap!$B:$B,Out!$B31,Rekap!$C:$C,Out!K$5)</f>
        <v>0</v>
      </c>
      <c r="L31" s="24">
        <f>SUMIFS(Rekap!$D:$D,Rekap!$B:$B,Out!$B31,Rekap!$C:$C,Out!L$5)</f>
        <v>0</v>
      </c>
      <c r="M31" s="24">
        <f>SUMIFS(Rekap!$D:$D,Rekap!$B:$B,Out!$B31,Rekap!$C:$C,Out!M$5)</f>
        <v>0</v>
      </c>
      <c r="N31" s="24">
        <f>SUMIFS(Rekap!$D:$D,Rekap!$B:$B,Out!$B31,Rekap!$C:$C,Out!N$5)</f>
        <v>0</v>
      </c>
      <c r="O31" s="24">
        <f>SUMIFS(Rekap!$D:$D,Rekap!$B:$B,Out!$B31,Rekap!$C:$C,Out!O$5)</f>
        <v>0</v>
      </c>
      <c r="P31" s="24">
        <f>SUMIFS(Rekap!$D:$D,Rekap!$B:$B,Out!$B31,Rekap!$C:$C,Out!P$5)</f>
        <v>0</v>
      </c>
      <c r="Q31" s="24">
        <f>SUMIFS(Rekap!$D:$D,Rekap!$B:$B,Out!$B31,Rekap!$C:$C,Out!Q$5)</f>
        <v>0</v>
      </c>
      <c r="R31" s="24">
        <f>SUMIFS(Rekap!$D:$D,Rekap!$B:$B,Out!$B31,Rekap!$C:$C,Out!R$5)</f>
        <v>0</v>
      </c>
      <c r="S31" s="24">
        <f>SUMIFS(Rekap!$D:$D,Rekap!$B:$B,Out!$B31,Rekap!$C:$C,Out!S$5)</f>
        <v>0</v>
      </c>
      <c r="T31" s="24">
        <f>SUMIFS(Rekap!$D:$D,Rekap!$B:$B,Out!$B31,Rekap!$C:$C,Out!T$5)</f>
        <v>0</v>
      </c>
      <c r="V31" s="24">
        <f t="shared" si="0"/>
        <v>0</v>
      </c>
    </row>
    <row r="32" spans="2:22">
      <c r="B32" s="33" t="str">
        <f>Master!$B32</f>
        <v>jeans army</v>
      </c>
      <c r="C32" s="24">
        <f>SUMIFS(Rekap!$D:$D,Rekap!$B:$B,Out!$B32,Rekap!$C:$C,Out!C$5)</f>
        <v>0</v>
      </c>
      <c r="D32" s="24">
        <f>SUMIFS(Rekap!$D:$D,Rekap!$B:$B,Out!$B32,Rekap!$C:$C,Out!D$5)</f>
        <v>0</v>
      </c>
      <c r="E32" s="24">
        <f>SUMIFS(Rekap!$D:$D,Rekap!$B:$B,Out!$B32,Rekap!$C:$C,Out!E$5)</f>
        <v>0</v>
      </c>
      <c r="F32" s="24">
        <f>SUMIFS(Rekap!$D:$D,Rekap!$B:$B,Out!$B32,Rekap!$C:$C,Out!F$5)</f>
        <v>0</v>
      </c>
      <c r="G32" s="24">
        <f>SUMIFS(Rekap!$D:$D,Rekap!$B:$B,Out!$B32,Rekap!$C:$C,Out!G$5)</f>
        <v>0</v>
      </c>
      <c r="H32" s="24">
        <f>SUMIFS(Rekap!$D:$D,Rekap!$B:$B,Out!$B32,Rekap!$C:$C,Out!H$5)</f>
        <v>0</v>
      </c>
      <c r="I32" s="24">
        <f>SUMIFS(Rekap!$D:$D,Rekap!$B:$B,Out!$B32,Rekap!$C:$C,Out!I$5)</f>
        <v>0</v>
      </c>
      <c r="J32" s="24">
        <f>SUMIFS(Rekap!$D:$D,Rekap!$B:$B,Out!$B32,Rekap!$C:$C,Out!J$5)</f>
        <v>0</v>
      </c>
      <c r="K32" s="24">
        <f>SUMIFS(Rekap!$D:$D,Rekap!$B:$B,Out!$B32,Rekap!$C:$C,Out!K$5)</f>
        <v>0</v>
      </c>
      <c r="L32" s="24">
        <f>SUMIFS(Rekap!$D:$D,Rekap!$B:$B,Out!$B32,Rekap!$C:$C,Out!L$5)</f>
        <v>0</v>
      </c>
      <c r="M32" s="24">
        <f>SUMIFS(Rekap!$D:$D,Rekap!$B:$B,Out!$B32,Rekap!$C:$C,Out!M$5)</f>
        <v>0</v>
      </c>
      <c r="N32" s="24">
        <f>SUMIFS(Rekap!$D:$D,Rekap!$B:$B,Out!$B32,Rekap!$C:$C,Out!N$5)</f>
        <v>0</v>
      </c>
      <c r="O32" s="24">
        <f>SUMIFS(Rekap!$D:$D,Rekap!$B:$B,Out!$B32,Rekap!$C:$C,Out!O$5)</f>
        <v>0</v>
      </c>
      <c r="P32" s="24">
        <f>SUMIFS(Rekap!$D:$D,Rekap!$B:$B,Out!$B32,Rekap!$C:$C,Out!P$5)</f>
        <v>0</v>
      </c>
      <c r="Q32" s="24">
        <f>SUMIFS(Rekap!$D:$D,Rekap!$B:$B,Out!$B32,Rekap!$C:$C,Out!Q$5)</f>
        <v>0</v>
      </c>
      <c r="R32" s="24">
        <f>SUMIFS(Rekap!$D:$D,Rekap!$B:$B,Out!$B32,Rekap!$C:$C,Out!R$5)</f>
        <v>0</v>
      </c>
      <c r="S32" s="24">
        <f>SUMIFS(Rekap!$D:$D,Rekap!$B:$B,Out!$B32,Rekap!$C:$C,Out!S$5)</f>
        <v>0</v>
      </c>
      <c r="T32" s="24">
        <f>SUMIFS(Rekap!$D:$D,Rekap!$B:$B,Out!$B32,Rekap!$C:$C,Out!T$5)</f>
        <v>0</v>
      </c>
      <c r="V32" s="24">
        <f t="shared" si="0"/>
        <v>0</v>
      </c>
    </row>
    <row r="33" spans="2:22">
      <c r="B33" s="33" t="str">
        <f>Master!$B33</f>
        <v>jeans panjang army</v>
      </c>
      <c r="C33" s="24">
        <f>SUMIFS(Rekap!$D:$D,Rekap!$B:$B,Out!$B33,Rekap!$C:$C,Out!C$5)</f>
        <v>0</v>
      </c>
      <c r="D33" s="24">
        <f>SUMIFS(Rekap!$D:$D,Rekap!$B:$B,Out!$B33,Rekap!$C:$C,Out!D$5)</f>
        <v>0</v>
      </c>
      <c r="E33" s="24">
        <f>SUMIFS(Rekap!$D:$D,Rekap!$B:$B,Out!$B33,Rekap!$C:$C,Out!E$5)</f>
        <v>0</v>
      </c>
      <c r="F33" s="24">
        <f>SUMIFS(Rekap!$D:$D,Rekap!$B:$B,Out!$B33,Rekap!$C:$C,Out!F$5)</f>
        <v>0</v>
      </c>
      <c r="G33" s="24">
        <f>SUMIFS(Rekap!$D:$D,Rekap!$B:$B,Out!$B33,Rekap!$C:$C,Out!G$5)</f>
        <v>0</v>
      </c>
      <c r="H33" s="24">
        <f>SUMIFS(Rekap!$D:$D,Rekap!$B:$B,Out!$B33,Rekap!$C:$C,Out!H$5)</f>
        <v>0</v>
      </c>
      <c r="I33" s="24">
        <f>SUMIFS(Rekap!$D:$D,Rekap!$B:$B,Out!$B33,Rekap!$C:$C,Out!I$5)</f>
        <v>0</v>
      </c>
      <c r="J33" s="24">
        <f>SUMIFS(Rekap!$D:$D,Rekap!$B:$B,Out!$B33,Rekap!$C:$C,Out!J$5)</f>
        <v>0</v>
      </c>
      <c r="K33" s="24">
        <f>SUMIFS(Rekap!$D:$D,Rekap!$B:$B,Out!$B33,Rekap!$C:$C,Out!K$5)</f>
        <v>0</v>
      </c>
      <c r="L33" s="24">
        <f>SUMIFS(Rekap!$D:$D,Rekap!$B:$B,Out!$B33,Rekap!$C:$C,Out!L$5)</f>
        <v>0</v>
      </c>
      <c r="M33" s="24">
        <f>SUMIFS(Rekap!$D:$D,Rekap!$B:$B,Out!$B33,Rekap!$C:$C,Out!M$5)</f>
        <v>0</v>
      </c>
      <c r="N33" s="24">
        <f>SUMIFS(Rekap!$D:$D,Rekap!$B:$B,Out!$B33,Rekap!$C:$C,Out!N$5)</f>
        <v>0</v>
      </c>
      <c r="O33" s="24">
        <f>SUMIFS(Rekap!$D:$D,Rekap!$B:$B,Out!$B33,Rekap!$C:$C,Out!O$5)</f>
        <v>0</v>
      </c>
      <c r="P33" s="24">
        <f>SUMIFS(Rekap!$D:$D,Rekap!$B:$B,Out!$B33,Rekap!$C:$C,Out!P$5)</f>
        <v>0</v>
      </c>
      <c r="Q33" s="24">
        <f>SUMIFS(Rekap!$D:$D,Rekap!$B:$B,Out!$B33,Rekap!$C:$C,Out!Q$5)</f>
        <v>0</v>
      </c>
      <c r="R33" s="24">
        <f>SUMIFS(Rekap!$D:$D,Rekap!$B:$B,Out!$B33,Rekap!$C:$C,Out!R$5)</f>
        <v>0</v>
      </c>
      <c r="S33" s="24">
        <f>SUMIFS(Rekap!$D:$D,Rekap!$B:$B,Out!$B33,Rekap!$C:$C,Out!S$5)</f>
        <v>0</v>
      </c>
      <c r="T33" s="24">
        <f>SUMIFS(Rekap!$D:$D,Rekap!$B:$B,Out!$B33,Rekap!$C:$C,Out!T$5)</f>
        <v>0</v>
      </c>
      <c r="V33" s="24">
        <f t="shared" si="0"/>
        <v>0</v>
      </c>
    </row>
    <row r="34" spans="2:22">
      <c r="B34" s="33" t="str">
        <f>Master!$B34</f>
        <v xml:space="preserve">rok jeans </v>
      </c>
      <c r="C34" s="24">
        <f>SUMIFS(Rekap!$D:$D,Rekap!$B:$B,Out!$B34,Rekap!$C:$C,Out!C$5)</f>
        <v>0</v>
      </c>
      <c r="D34" s="24">
        <f>SUMIFS(Rekap!$D:$D,Rekap!$B:$B,Out!$B34,Rekap!$C:$C,Out!D$5)</f>
        <v>0</v>
      </c>
      <c r="E34" s="24">
        <f>SUMIFS(Rekap!$D:$D,Rekap!$B:$B,Out!$B34,Rekap!$C:$C,Out!E$5)</f>
        <v>0</v>
      </c>
      <c r="F34" s="24">
        <f>SUMIFS(Rekap!$D:$D,Rekap!$B:$B,Out!$B34,Rekap!$C:$C,Out!F$5)</f>
        <v>0</v>
      </c>
      <c r="G34" s="24">
        <f>SUMIFS(Rekap!$D:$D,Rekap!$B:$B,Out!$B34,Rekap!$C:$C,Out!G$5)</f>
        <v>0</v>
      </c>
      <c r="H34" s="24">
        <f>SUMIFS(Rekap!$D:$D,Rekap!$B:$B,Out!$B34,Rekap!$C:$C,Out!H$5)</f>
        <v>0</v>
      </c>
      <c r="I34" s="24">
        <f>SUMIFS(Rekap!$D:$D,Rekap!$B:$B,Out!$B34,Rekap!$C:$C,Out!I$5)</f>
        <v>0</v>
      </c>
      <c r="J34" s="24">
        <f>SUMIFS(Rekap!$D:$D,Rekap!$B:$B,Out!$B34,Rekap!$C:$C,Out!J$5)</f>
        <v>0</v>
      </c>
      <c r="K34" s="24">
        <f>SUMIFS(Rekap!$D:$D,Rekap!$B:$B,Out!$B34,Rekap!$C:$C,Out!K$5)</f>
        <v>0</v>
      </c>
      <c r="L34" s="24">
        <f>SUMIFS(Rekap!$D:$D,Rekap!$B:$B,Out!$B34,Rekap!$C:$C,Out!L$5)</f>
        <v>0</v>
      </c>
      <c r="M34" s="24">
        <f>SUMIFS(Rekap!$D:$D,Rekap!$B:$B,Out!$B34,Rekap!$C:$C,Out!M$5)</f>
        <v>0</v>
      </c>
      <c r="N34" s="24">
        <f>SUMIFS(Rekap!$D:$D,Rekap!$B:$B,Out!$B34,Rekap!$C:$C,Out!N$5)</f>
        <v>0</v>
      </c>
      <c r="O34" s="24">
        <f>SUMIFS(Rekap!$D:$D,Rekap!$B:$B,Out!$B34,Rekap!$C:$C,Out!O$5)</f>
        <v>0</v>
      </c>
      <c r="P34" s="24">
        <f>SUMIFS(Rekap!$D:$D,Rekap!$B:$B,Out!$B34,Rekap!$C:$C,Out!P$5)</f>
        <v>0</v>
      </c>
      <c r="Q34" s="24">
        <f>SUMIFS(Rekap!$D:$D,Rekap!$B:$B,Out!$B34,Rekap!$C:$C,Out!Q$5)</f>
        <v>0</v>
      </c>
      <c r="R34" s="24">
        <f>SUMIFS(Rekap!$D:$D,Rekap!$B:$B,Out!$B34,Rekap!$C:$C,Out!R$5)</f>
        <v>0</v>
      </c>
      <c r="S34" s="24">
        <f>SUMIFS(Rekap!$D:$D,Rekap!$B:$B,Out!$B34,Rekap!$C:$C,Out!S$5)</f>
        <v>0</v>
      </c>
      <c r="T34" s="24">
        <f>SUMIFS(Rekap!$D:$D,Rekap!$B:$B,Out!$B34,Rekap!$C:$C,Out!T$5)</f>
        <v>0</v>
      </c>
      <c r="V34" s="24">
        <f t="shared" si="0"/>
        <v>0</v>
      </c>
    </row>
    <row r="35" spans="2:22">
      <c r="B35" s="33" t="str">
        <f>Master!$B35</f>
        <v>Jeans panjang Cowo</v>
      </c>
      <c r="C35" s="24">
        <f>SUMIFS(Rekap!$D:$D,Rekap!$B:$B,Out!$B35,Rekap!$C:$C,Out!C$5)</f>
        <v>0</v>
      </c>
      <c r="D35" s="24">
        <f>SUMIFS(Rekap!$D:$D,Rekap!$B:$B,Out!$B35,Rekap!$C:$C,Out!D$5)</f>
        <v>0</v>
      </c>
      <c r="E35" s="24">
        <f>SUMIFS(Rekap!$D:$D,Rekap!$B:$B,Out!$B35,Rekap!$C:$C,Out!E$5)</f>
        <v>0</v>
      </c>
      <c r="F35" s="24">
        <f>SUMIFS(Rekap!$D:$D,Rekap!$B:$B,Out!$B35,Rekap!$C:$C,Out!F$5)</f>
        <v>0</v>
      </c>
      <c r="G35" s="24">
        <f>SUMIFS(Rekap!$D:$D,Rekap!$B:$B,Out!$B35,Rekap!$C:$C,Out!G$5)</f>
        <v>0</v>
      </c>
      <c r="H35" s="24">
        <f>SUMIFS(Rekap!$D:$D,Rekap!$B:$B,Out!$B35,Rekap!$C:$C,Out!H$5)</f>
        <v>0</v>
      </c>
      <c r="I35" s="24">
        <f>SUMIFS(Rekap!$D:$D,Rekap!$B:$B,Out!$B35,Rekap!$C:$C,Out!I$5)</f>
        <v>0</v>
      </c>
      <c r="J35" s="24">
        <f>SUMIFS(Rekap!$D:$D,Rekap!$B:$B,Out!$B35,Rekap!$C:$C,Out!J$5)</f>
        <v>0</v>
      </c>
      <c r="K35" s="24">
        <f>SUMIFS(Rekap!$D:$D,Rekap!$B:$B,Out!$B35,Rekap!$C:$C,Out!K$5)</f>
        <v>0</v>
      </c>
      <c r="L35" s="24">
        <f>SUMIFS(Rekap!$D:$D,Rekap!$B:$B,Out!$B35,Rekap!$C:$C,Out!L$5)</f>
        <v>0</v>
      </c>
      <c r="M35" s="24">
        <f>SUMIFS(Rekap!$D:$D,Rekap!$B:$B,Out!$B35,Rekap!$C:$C,Out!M$5)</f>
        <v>0</v>
      </c>
      <c r="N35" s="24">
        <f>SUMIFS(Rekap!$D:$D,Rekap!$B:$B,Out!$B35,Rekap!$C:$C,Out!N$5)</f>
        <v>0</v>
      </c>
      <c r="O35" s="24">
        <f>SUMIFS(Rekap!$D:$D,Rekap!$B:$B,Out!$B35,Rekap!$C:$C,Out!O$5)</f>
        <v>0</v>
      </c>
      <c r="P35" s="24">
        <f>SUMIFS(Rekap!$D:$D,Rekap!$B:$B,Out!$B35,Rekap!$C:$C,Out!P$5)</f>
        <v>0</v>
      </c>
      <c r="Q35" s="24">
        <f>SUMIFS(Rekap!$D:$D,Rekap!$B:$B,Out!$B35,Rekap!$C:$C,Out!Q$5)</f>
        <v>0</v>
      </c>
      <c r="R35" s="24">
        <f>SUMIFS(Rekap!$D:$D,Rekap!$B:$B,Out!$B35,Rekap!$C:$C,Out!R$5)</f>
        <v>0</v>
      </c>
      <c r="S35" s="24">
        <f>SUMIFS(Rekap!$D:$D,Rekap!$B:$B,Out!$B35,Rekap!$C:$C,Out!S$5)</f>
        <v>0</v>
      </c>
      <c r="T35" s="24">
        <f>SUMIFS(Rekap!$D:$D,Rekap!$B:$B,Out!$B35,Rekap!$C:$C,Out!T$5)</f>
        <v>0</v>
      </c>
      <c r="V35" s="24">
        <f t="shared" si="0"/>
        <v>0</v>
      </c>
    </row>
    <row r="36" spans="2:22">
      <c r="B36" s="33" t="str">
        <f>Master!$B36</f>
        <v>dress kecil</v>
      </c>
      <c r="C36" s="24">
        <f>SUMIFS(Rekap!$D:$D,Rekap!$B:$B,Out!$B36,Rekap!$C:$C,Out!C$5)</f>
        <v>0</v>
      </c>
      <c r="D36" s="24">
        <f>SUMIFS(Rekap!$D:$D,Rekap!$B:$B,Out!$B36,Rekap!$C:$C,Out!D$5)</f>
        <v>0</v>
      </c>
      <c r="E36" s="24">
        <f>SUMIFS(Rekap!$D:$D,Rekap!$B:$B,Out!$B36,Rekap!$C:$C,Out!E$5)</f>
        <v>0</v>
      </c>
      <c r="F36" s="24">
        <f>SUMIFS(Rekap!$D:$D,Rekap!$B:$B,Out!$B36,Rekap!$C:$C,Out!F$5)</f>
        <v>0</v>
      </c>
      <c r="G36" s="24">
        <f>SUMIFS(Rekap!$D:$D,Rekap!$B:$B,Out!$B36,Rekap!$C:$C,Out!G$5)</f>
        <v>0</v>
      </c>
      <c r="H36" s="24">
        <f>SUMIFS(Rekap!$D:$D,Rekap!$B:$B,Out!$B36,Rekap!$C:$C,Out!H$5)</f>
        <v>0</v>
      </c>
      <c r="I36" s="24">
        <f>SUMIFS(Rekap!$D:$D,Rekap!$B:$B,Out!$B36,Rekap!$C:$C,Out!I$5)</f>
        <v>0</v>
      </c>
      <c r="J36" s="24">
        <f>SUMIFS(Rekap!$D:$D,Rekap!$B:$B,Out!$B36,Rekap!$C:$C,Out!J$5)</f>
        <v>0</v>
      </c>
      <c r="K36" s="24">
        <f>SUMIFS(Rekap!$D:$D,Rekap!$B:$B,Out!$B36,Rekap!$C:$C,Out!K$5)</f>
        <v>0</v>
      </c>
      <c r="L36" s="24">
        <f>SUMIFS(Rekap!$D:$D,Rekap!$B:$B,Out!$B36,Rekap!$C:$C,Out!L$5)</f>
        <v>0</v>
      </c>
      <c r="M36" s="24">
        <f>SUMIFS(Rekap!$D:$D,Rekap!$B:$B,Out!$B36,Rekap!$C:$C,Out!M$5)</f>
        <v>0</v>
      </c>
      <c r="N36" s="24">
        <f>SUMIFS(Rekap!$D:$D,Rekap!$B:$B,Out!$B36,Rekap!$C:$C,Out!N$5)</f>
        <v>0</v>
      </c>
      <c r="O36" s="24">
        <f>SUMIFS(Rekap!$D:$D,Rekap!$B:$B,Out!$B36,Rekap!$C:$C,Out!O$5)</f>
        <v>0</v>
      </c>
      <c r="P36" s="24">
        <f>SUMIFS(Rekap!$D:$D,Rekap!$B:$B,Out!$B36,Rekap!$C:$C,Out!P$5)</f>
        <v>0</v>
      </c>
      <c r="Q36" s="24">
        <f>SUMIFS(Rekap!$D:$D,Rekap!$B:$B,Out!$B36,Rekap!$C:$C,Out!Q$5)</f>
        <v>0</v>
      </c>
      <c r="R36" s="24">
        <f>SUMIFS(Rekap!$D:$D,Rekap!$B:$B,Out!$B36,Rekap!$C:$C,Out!R$5)</f>
        <v>0</v>
      </c>
      <c r="S36" s="24">
        <f>SUMIFS(Rekap!$D:$D,Rekap!$B:$B,Out!$B36,Rekap!$C:$C,Out!S$5)</f>
        <v>0</v>
      </c>
      <c r="T36" s="24">
        <f>SUMIFS(Rekap!$D:$D,Rekap!$B:$B,Out!$B36,Rekap!$C:$C,Out!T$5)</f>
        <v>0</v>
      </c>
      <c r="V36" s="24">
        <f t="shared" si="0"/>
        <v>0</v>
      </c>
    </row>
    <row r="37" spans="2:22">
      <c r="B37" s="33" t="str">
        <f>Master!$B37</f>
        <v>dress besar</v>
      </c>
      <c r="C37" s="24">
        <f>SUMIFS(Rekap!$D:$D,Rekap!$B:$B,Out!$B37,Rekap!$C:$C,Out!C$5)</f>
        <v>0</v>
      </c>
      <c r="D37" s="24">
        <f>SUMIFS(Rekap!$D:$D,Rekap!$B:$B,Out!$B37,Rekap!$C:$C,Out!D$5)</f>
        <v>0</v>
      </c>
      <c r="E37" s="24">
        <f>SUMIFS(Rekap!$D:$D,Rekap!$B:$B,Out!$B37,Rekap!$C:$C,Out!E$5)</f>
        <v>0</v>
      </c>
      <c r="F37" s="24">
        <f>SUMIFS(Rekap!$D:$D,Rekap!$B:$B,Out!$B37,Rekap!$C:$C,Out!F$5)</f>
        <v>0</v>
      </c>
      <c r="G37" s="24">
        <f>SUMIFS(Rekap!$D:$D,Rekap!$B:$B,Out!$B37,Rekap!$C:$C,Out!G$5)</f>
        <v>0</v>
      </c>
      <c r="H37" s="24">
        <f>SUMIFS(Rekap!$D:$D,Rekap!$B:$B,Out!$B37,Rekap!$C:$C,Out!H$5)</f>
        <v>0</v>
      </c>
      <c r="I37" s="24">
        <f>SUMIFS(Rekap!$D:$D,Rekap!$B:$B,Out!$B37,Rekap!$C:$C,Out!I$5)</f>
        <v>0</v>
      </c>
      <c r="J37" s="24">
        <f>SUMIFS(Rekap!$D:$D,Rekap!$B:$B,Out!$B37,Rekap!$C:$C,Out!J$5)</f>
        <v>0</v>
      </c>
      <c r="K37" s="24">
        <f>SUMIFS(Rekap!$D:$D,Rekap!$B:$B,Out!$B37,Rekap!$C:$C,Out!K$5)</f>
        <v>0</v>
      </c>
      <c r="L37" s="24">
        <f>SUMIFS(Rekap!$D:$D,Rekap!$B:$B,Out!$B37,Rekap!$C:$C,Out!L$5)</f>
        <v>0</v>
      </c>
      <c r="M37" s="24">
        <f>SUMIFS(Rekap!$D:$D,Rekap!$B:$B,Out!$B37,Rekap!$C:$C,Out!M$5)</f>
        <v>0</v>
      </c>
      <c r="N37" s="24">
        <f>SUMIFS(Rekap!$D:$D,Rekap!$B:$B,Out!$B37,Rekap!$C:$C,Out!N$5)</f>
        <v>0</v>
      </c>
      <c r="O37" s="24">
        <f>SUMIFS(Rekap!$D:$D,Rekap!$B:$B,Out!$B37,Rekap!$C:$C,Out!O$5)</f>
        <v>0</v>
      </c>
      <c r="P37" s="24">
        <f>SUMIFS(Rekap!$D:$D,Rekap!$B:$B,Out!$B37,Rekap!$C:$C,Out!P$5)</f>
        <v>0</v>
      </c>
      <c r="Q37" s="24">
        <f>SUMIFS(Rekap!$D:$D,Rekap!$B:$B,Out!$B37,Rekap!$C:$C,Out!Q$5)</f>
        <v>0</v>
      </c>
      <c r="R37" s="24">
        <f>SUMIFS(Rekap!$D:$D,Rekap!$B:$B,Out!$B37,Rekap!$C:$C,Out!R$5)</f>
        <v>0</v>
      </c>
      <c r="S37" s="24">
        <f>SUMIFS(Rekap!$D:$D,Rekap!$B:$B,Out!$B37,Rekap!$C:$C,Out!S$5)</f>
        <v>0</v>
      </c>
      <c r="T37" s="24">
        <f>SUMIFS(Rekap!$D:$D,Rekap!$B:$B,Out!$B37,Rekap!$C:$C,Out!T$5)</f>
        <v>0</v>
      </c>
      <c r="V37" s="24">
        <f t="shared" si="0"/>
        <v>0</v>
      </c>
    </row>
    <row r="38" spans="2:22">
      <c r="B38" s="33" t="str">
        <f>Master!$B38</f>
        <v>k.belang ss</v>
      </c>
      <c r="C38" s="24">
        <f>SUMIFS(Rekap!$D:$D,Rekap!$B:$B,Out!$B38,Rekap!$C:$C,Out!C$5)</f>
        <v>0</v>
      </c>
      <c r="D38" s="24">
        <f>SUMIFS(Rekap!$D:$D,Rekap!$B:$B,Out!$B38,Rekap!$C:$C,Out!D$5)</f>
        <v>0</v>
      </c>
      <c r="E38" s="24">
        <f>SUMIFS(Rekap!$D:$D,Rekap!$B:$B,Out!$B38,Rekap!$C:$C,Out!E$5)</f>
        <v>0</v>
      </c>
      <c r="F38" s="24">
        <f>SUMIFS(Rekap!$D:$D,Rekap!$B:$B,Out!$B38,Rekap!$C:$C,Out!F$5)</f>
        <v>0</v>
      </c>
      <c r="G38" s="24">
        <f>SUMIFS(Rekap!$D:$D,Rekap!$B:$B,Out!$B38,Rekap!$C:$C,Out!G$5)</f>
        <v>0</v>
      </c>
      <c r="H38" s="24">
        <f>SUMIFS(Rekap!$D:$D,Rekap!$B:$B,Out!$B38,Rekap!$C:$C,Out!H$5)</f>
        <v>0</v>
      </c>
      <c r="I38" s="24">
        <f>SUMIFS(Rekap!$D:$D,Rekap!$B:$B,Out!$B38,Rekap!$C:$C,Out!I$5)</f>
        <v>0</v>
      </c>
      <c r="J38" s="24">
        <f>SUMIFS(Rekap!$D:$D,Rekap!$B:$B,Out!$B38,Rekap!$C:$C,Out!J$5)</f>
        <v>0</v>
      </c>
      <c r="K38" s="24">
        <f>SUMIFS(Rekap!$D:$D,Rekap!$B:$B,Out!$B38,Rekap!$C:$C,Out!K$5)</f>
        <v>0</v>
      </c>
      <c r="L38" s="24">
        <f>SUMIFS(Rekap!$D:$D,Rekap!$B:$B,Out!$B38,Rekap!$C:$C,Out!L$5)</f>
        <v>0</v>
      </c>
      <c r="M38" s="24">
        <f>SUMIFS(Rekap!$D:$D,Rekap!$B:$B,Out!$B38,Rekap!$C:$C,Out!M$5)</f>
        <v>0</v>
      </c>
      <c r="N38" s="24">
        <f>SUMIFS(Rekap!$D:$D,Rekap!$B:$B,Out!$B38,Rekap!$C:$C,Out!N$5)</f>
        <v>0</v>
      </c>
      <c r="O38" s="24">
        <f>SUMIFS(Rekap!$D:$D,Rekap!$B:$B,Out!$B38,Rekap!$C:$C,Out!O$5)</f>
        <v>0</v>
      </c>
      <c r="P38" s="24">
        <f>SUMIFS(Rekap!$D:$D,Rekap!$B:$B,Out!$B38,Rekap!$C:$C,Out!P$5)</f>
        <v>0</v>
      </c>
      <c r="Q38" s="24">
        <f>SUMIFS(Rekap!$D:$D,Rekap!$B:$B,Out!$B38,Rekap!$C:$C,Out!Q$5)</f>
        <v>0</v>
      </c>
      <c r="R38" s="24">
        <f>SUMIFS(Rekap!$D:$D,Rekap!$B:$B,Out!$B38,Rekap!$C:$C,Out!R$5)</f>
        <v>0</v>
      </c>
      <c r="S38" s="24">
        <f>SUMIFS(Rekap!$D:$D,Rekap!$B:$B,Out!$B38,Rekap!$C:$C,Out!S$5)</f>
        <v>0</v>
      </c>
      <c r="T38" s="24">
        <f>SUMIFS(Rekap!$D:$D,Rekap!$B:$B,Out!$B38,Rekap!$C:$C,Out!T$5)</f>
        <v>0</v>
      </c>
      <c r="V38" s="24">
        <f t="shared" si="0"/>
        <v>0</v>
      </c>
    </row>
    <row r="39" spans="2:22">
      <c r="B39" s="33" t="str">
        <f>Master!$B39</f>
        <v>k.belang s</v>
      </c>
      <c r="C39" s="24">
        <f>SUMIFS(Rekap!$D:$D,Rekap!$B:$B,Out!$B39,Rekap!$C:$C,Out!C$5)</f>
        <v>0</v>
      </c>
      <c r="D39" s="24">
        <f>SUMIFS(Rekap!$D:$D,Rekap!$B:$B,Out!$B39,Rekap!$C:$C,Out!D$5)</f>
        <v>0</v>
      </c>
      <c r="E39" s="24">
        <f>SUMIFS(Rekap!$D:$D,Rekap!$B:$B,Out!$B39,Rekap!$C:$C,Out!E$5)</f>
        <v>0</v>
      </c>
      <c r="F39" s="24">
        <f>SUMIFS(Rekap!$D:$D,Rekap!$B:$B,Out!$B39,Rekap!$C:$C,Out!F$5)</f>
        <v>0</v>
      </c>
      <c r="G39" s="24">
        <f>SUMIFS(Rekap!$D:$D,Rekap!$B:$B,Out!$B39,Rekap!$C:$C,Out!G$5)</f>
        <v>0</v>
      </c>
      <c r="H39" s="24">
        <f>SUMIFS(Rekap!$D:$D,Rekap!$B:$B,Out!$B39,Rekap!$C:$C,Out!H$5)</f>
        <v>0</v>
      </c>
      <c r="I39" s="24">
        <f>SUMIFS(Rekap!$D:$D,Rekap!$B:$B,Out!$B39,Rekap!$C:$C,Out!I$5)</f>
        <v>0</v>
      </c>
      <c r="J39" s="24">
        <f>SUMIFS(Rekap!$D:$D,Rekap!$B:$B,Out!$B39,Rekap!$C:$C,Out!J$5)</f>
        <v>0</v>
      </c>
      <c r="K39" s="24">
        <f>SUMIFS(Rekap!$D:$D,Rekap!$B:$B,Out!$B39,Rekap!$C:$C,Out!K$5)</f>
        <v>0</v>
      </c>
      <c r="L39" s="24">
        <f>SUMIFS(Rekap!$D:$D,Rekap!$B:$B,Out!$B39,Rekap!$C:$C,Out!L$5)</f>
        <v>0</v>
      </c>
      <c r="M39" s="24">
        <f>SUMIFS(Rekap!$D:$D,Rekap!$B:$B,Out!$B39,Rekap!$C:$C,Out!M$5)</f>
        <v>0</v>
      </c>
      <c r="N39" s="24">
        <f>SUMIFS(Rekap!$D:$D,Rekap!$B:$B,Out!$B39,Rekap!$C:$C,Out!N$5)</f>
        <v>0</v>
      </c>
      <c r="O39" s="24">
        <f>SUMIFS(Rekap!$D:$D,Rekap!$B:$B,Out!$B39,Rekap!$C:$C,Out!O$5)</f>
        <v>0</v>
      </c>
      <c r="P39" s="24">
        <f>SUMIFS(Rekap!$D:$D,Rekap!$B:$B,Out!$B39,Rekap!$C:$C,Out!P$5)</f>
        <v>0</v>
      </c>
      <c r="Q39" s="24">
        <f>SUMIFS(Rekap!$D:$D,Rekap!$B:$B,Out!$B39,Rekap!$C:$C,Out!Q$5)</f>
        <v>0</v>
      </c>
      <c r="R39" s="24">
        <f>SUMIFS(Rekap!$D:$D,Rekap!$B:$B,Out!$B39,Rekap!$C:$C,Out!R$5)</f>
        <v>0</v>
      </c>
      <c r="S39" s="24">
        <f>SUMIFS(Rekap!$D:$D,Rekap!$B:$B,Out!$B39,Rekap!$C:$C,Out!S$5)</f>
        <v>0</v>
      </c>
      <c r="T39" s="24">
        <f>SUMIFS(Rekap!$D:$D,Rekap!$B:$B,Out!$B39,Rekap!$C:$C,Out!T$5)</f>
        <v>0</v>
      </c>
      <c r="V39" s="24">
        <f t="shared" si="0"/>
        <v>0</v>
      </c>
    </row>
    <row r="40" spans="2:22">
      <c r="B40" s="33" t="str">
        <f>Master!$B40</f>
        <v>k.belang M</v>
      </c>
      <c r="C40" s="24">
        <f>SUMIFS(Rekap!$D:$D,Rekap!$B:$B,Out!$B40,Rekap!$C:$C,Out!C$5)</f>
        <v>0</v>
      </c>
      <c r="D40" s="24">
        <f>SUMIFS(Rekap!$D:$D,Rekap!$B:$B,Out!$B40,Rekap!$C:$C,Out!D$5)</f>
        <v>0</v>
      </c>
      <c r="E40" s="24">
        <f>SUMIFS(Rekap!$D:$D,Rekap!$B:$B,Out!$B40,Rekap!$C:$C,Out!E$5)</f>
        <v>0</v>
      </c>
      <c r="F40" s="24">
        <f>SUMIFS(Rekap!$D:$D,Rekap!$B:$B,Out!$B40,Rekap!$C:$C,Out!F$5)</f>
        <v>0</v>
      </c>
      <c r="G40" s="24">
        <f>SUMIFS(Rekap!$D:$D,Rekap!$B:$B,Out!$B40,Rekap!$C:$C,Out!G$5)</f>
        <v>0</v>
      </c>
      <c r="H40" s="24">
        <f>SUMIFS(Rekap!$D:$D,Rekap!$B:$B,Out!$B40,Rekap!$C:$C,Out!H$5)</f>
        <v>0</v>
      </c>
      <c r="I40" s="24">
        <f>SUMIFS(Rekap!$D:$D,Rekap!$B:$B,Out!$B40,Rekap!$C:$C,Out!I$5)</f>
        <v>0</v>
      </c>
      <c r="J40" s="24">
        <f>SUMIFS(Rekap!$D:$D,Rekap!$B:$B,Out!$B40,Rekap!$C:$C,Out!J$5)</f>
        <v>0</v>
      </c>
      <c r="K40" s="24">
        <f>SUMIFS(Rekap!$D:$D,Rekap!$B:$B,Out!$B40,Rekap!$C:$C,Out!K$5)</f>
        <v>0</v>
      </c>
      <c r="L40" s="24">
        <f>SUMIFS(Rekap!$D:$D,Rekap!$B:$B,Out!$B40,Rekap!$C:$C,Out!L$5)</f>
        <v>0</v>
      </c>
      <c r="M40" s="24">
        <f>SUMIFS(Rekap!$D:$D,Rekap!$B:$B,Out!$B40,Rekap!$C:$C,Out!M$5)</f>
        <v>0</v>
      </c>
      <c r="N40" s="24">
        <f>SUMIFS(Rekap!$D:$D,Rekap!$B:$B,Out!$B40,Rekap!$C:$C,Out!N$5)</f>
        <v>0</v>
      </c>
      <c r="O40" s="24">
        <f>SUMIFS(Rekap!$D:$D,Rekap!$B:$B,Out!$B40,Rekap!$C:$C,Out!O$5)</f>
        <v>0</v>
      </c>
      <c r="P40" s="24">
        <f>SUMIFS(Rekap!$D:$D,Rekap!$B:$B,Out!$B40,Rekap!$C:$C,Out!P$5)</f>
        <v>0</v>
      </c>
      <c r="Q40" s="24">
        <f>SUMIFS(Rekap!$D:$D,Rekap!$B:$B,Out!$B40,Rekap!$C:$C,Out!Q$5)</f>
        <v>0</v>
      </c>
      <c r="R40" s="24">
        <f>SUMIFS(Rekap!$D:$D,Rekap!$B:$B,Out!$B40,Rekap!$C:$C,Out!R$5)</f>
        <v>0</v>
      </c>
      <c r="S40" s="24">
        <f>SUMIFS(Rekap!$D:$D,Rekap!$B:$B,Out!$B40,Rekap!$C:$C,Out!S$5)</f>
        <v>0</v>
      </c>
      <c r="T40" s="24">
        <f>SUMIFS(Rekap!$D:$D,Rekap!$B:$B,Out!$B40,Rekap!$C:$C,Out!T$5)</f>
        <v>0</v>
      </c>
      <c r="V40" s="24">
        <f t="shared" si="0"/>
        <v>0</v>
      </c>
    </row>
    <row r="41" spans="2:22">
      <c r="B41" s="33" t="str">
        <f>Master!$B41</f>
        <v>k. belang L</v>
      </c>
      <c r="C41" s="24">
        <f>SUMIFS(Rekap!$D:$D,Rekap!$B:$B,Out!$B41,Rekap!$C:$C,Out!C$5)</f>
        <v>0</v>
      </c>
      <c r="D41" s="24">
        <f>SUMIFS(Rekap!$D:$D,Rekap!$B:$B,Out!$B41,Rekap!$C:$C,Out!D$5)</f>
        <v>0</v>
      </c>
      <c r="E41" s="24">
        <f>SUMIFS(Rekap!$D:$D,Rekap!$B:$B,Out!$B41,Rekap!$C:$C,Out!E$5)</f>
        <v>0</v>
      </c>
      <c r="F41" s="24">
        <f>SUMIFS(Rekap!$D:$D,Rekap!$B:$B,Out!$B41,Rekap!$C:$C,Out!F$5)</f>
        <v>0</v>
      </c>
      <c r="G41" s="24">
        <f>SUMIFS(Rekap!$D:$D,Rekap!$B:$B,Out!$B41,Rekap!$C:$C,Out!G$5)</f>
        <v>0</v>
      </c>
      <c r="H41" s="24">
        <f>SUMIFS(Rekap!$D:$D,Rekap!$B:$B,Out!$B41,Rekap!$C:$C,Out!H$5)</f>
        <v>0</v>
      </c>
      <c r="I41" s="24">
        <f>SUMIFS(Rekap!$D:$D,Rekap!$B:$B,Out!$B41,Rekap!$C:$C,Out!I$5)</f>
        <v>0</v>
      </c>
      <c r="J41" s="24">
        <f>SUMIFS(Rekap!$D:$D,Rekap!$B:$B,Out!$B41,Rekap!$C:$C,Out!J$5)</f>
        <v>0</v>
      </c>
      <c r="K41" s="24">
        <f>SUMIFS(Rekap!$D:$D,Rekap!$B:$B,Out!$B41,Rekap!$C:$C,Out!K$5)</f>
        <v>0</v>
      </c>
      <c r="L41" s="24">
        <f>SUMIFS(Rekap!$D:$D,Rekap!$B:$B,Out!$B41,Rekap!$C:$C,Out!L$5)</f>
        <v>0</v>
      </c>
      <c r="M41" s="24">
        <f>SUMIFS(Rekap!$D:$D,Rekap!$B:$B,Out!$B41,Rekap!$C:$C,Out!M$5)</f>
        <v>0</v>
      </c>
      <c r="N41" s="24">
        <f>SUMIFS(Rekap!$D:$D,Rekap!$B:$B,Out!$B41,Rekap!$C:$C,Out!N$5)</f>
        <v>0</v>
      </c>
      <c r="O41" s="24">
        <f>SUMIFS(Rekap!$D:$D,Rekap!$B:$B,Out!$B41,Rekap!$C:$C,Out!O$5)</f>
        <v>0</v>
      </c>
      <c r="P41" s="24">
        <f>SUMIFS(Rekap!$D:$D,Rekap!$B:$B,Out!$B41,Rekap!$C:$C,Out!P$5)</f>
        <v>0</v>
      </c>
      <c r="Q41" s="24">
        <f>SUMIFS(Rekap!$D:$D,Rekap!$B:$B,Out!$B41,Rekap!$C:$C,Out!Q$5)</f>
        <v>0</v>
      </c>
      <c r="R41" s="24">
        <f>SUMIFS(Rekap!$D:$D,Rekap!$B:$B,Out!$B41,Rekap!$C:$C,Out!R$5)</f>
        <v>0</v>
      </c>
      <c r="S41" s="24">
        <f>SUMIFS(Rekap!$D:$D,Rekap!$B:$B,Out!$B41,Rekap!$C:$C,Out!S$5)</f>
        <v>0</v>
      </c>
      <c r="T41" s="24">
        <f>SUMIFS(Rekap!$D:$D,Rekap!$B:$B,Out!$B41,Rekap!$C:$C,Out!T$5)</f>
        <v>0</v>
      </c>
      <c r="V41" s="24">
        <f t="shared" si="0"/>
        <v>0</v>
      </c>
    </row>
    <row r="42" spans="2:22">
      <c r="B42" s="33" t="str">
        <f>Master!$B42</f>
        <v>k. belang xL</v>
      </c>
      <c r="C42" s="24">
        <f>SUMIFS(Rekap!$D:$D,Rekap!$B:$B,Out!$B42,Rekap!$C:$C,Out!C$5)</f>
        <v>0</v>
      </c>
      <c r="D42" s="24">
        <f>SUMIFS(Rekap!$D:$D,Rekap!$B:$B,Out!$B42,Rekap!$C:$C,Out!D$5)</f>
        <v>0</v>
      </c>
      <c r="E42" s="24">
        <f>SUMIFS(Rekap!$D:$D,Rekap!$B:$B,Out!$B42,Rekap!$C:$C,Out!E$5)</f>
        <v>0</v>
      </c>
      <c r="F42" s="24">
        <f>SUMIFS(Rekap!$D:$D,Rekap!$B:$B,Out!$B42,Rekap!$C:$C,Out!F$5)</f>
        <v>0</v>
      </c>
      <c r="G42" s="24">
        <f>SUMIFS(Rekap!$D:$D,Rekap!$B:$B,Out!$B42,Rekap!$C:$C,Out!G$5)</f>
        <v>0</v>
      </c>
      <c r="H42" s="24">
        <f>SUMIFS(Rekap!$D:$D,Rekap!$B:$B,Out!$B42,Rekap!$C:$C,Out!H$5)</f>
        <v>0</v>
      </c>
      <c r="I42" s="24">
        <f>SUMIFS(Rekap!$D:$D,Rekap!$B:$B,Out!$B42,Rekap!$C:$C,Out!I$5)</f>
        <v>0</v>
      </c>
      <c r="J42" s="24">
        <f>SUMIFS(Rekap!$D:$D,Rekap!$B:$B,Out!$B42,Rekap!$C:$C,Out!J$5)</f>
        <v>0</v>
      </c>
      <c r="K42" s="24">
        <f>SUMIFS(Rekap!$D:$D,Rekap!$B:$B,Out!$B42,Rekap!$C:$C,Out!K$5)</f>
        <v>0</v>
      </c>
      <c r="L42" s="24">
        <f>SUMIFS(Rekap!$D:$D,Rekap!$B:$B,Out!$B42,Rekap!$C:$C,Out!L$5)</f>
        <v>0</v>
      </c>
      <c r="M42" s="24">
        <f>SUMIFS(Rekap!$D:$D,Rekap!$B:$B,Out!$B42,Rekap!$C:$C,Out!M$5)</f>
        <v>0</v>
      </c>
      <c r="N42" s="24">
        <f>SUMIFS(Rekap!$D:$D,Rekap!$B:$B,Out!$B42,Rekap!$C:$C,Out!N$5)</f>
        <v>0</v>
      </c>
      <c r="O42" s="24">
        <f>SUMIFS(Rekap!$D:$D,Rekap!$B:$B,Out!$B42,Rekap!$C:$C,Out!O$5)</f>
        <v>0</v>
      </c>
      <c r="P42" s="24">
        <f>SUMIFS(Rekap!$D:$D,Rekap!$B:$B,Out!$B42,Rekap!$C:$C,Out!P$5)</f>
        <v>0</v>
      </c>
      <c r="Q42" s="24">
        <f>SUMIFS(Rekap!$D:$D,Rekap!$B:$B,Out!$B42,Rekap!$C:$C,Out!Q$5)</f>
        <v>0</v>
      </c>
      <c r="R42" s="24">
        <f>SUMIFS(Rekap!$D:$D,Rekap!$B:$B,Out!$B42,Rekap!$C:$C,Out!R$5)</f>
        <v>0</v>
      </c>
      <c r="S42" s="24">
        <f>SUMIFS(Rekap!$D:$D,Rekap!$B:$B,Out!$B42,Rekap!$C:$C,Out!S$5)</f>
        <v>0</v>
      </c>
      <c r="T42" s="24">
        <f>SUMIFS(Rekap!$D:$D,Rekap!$B:$B,Out!$B42,Rekap!$C:$C,Out!T$5)</f>
        <v>0</v>
      </c>
      <c r="V42" s="24">
        <f t="shared" si="0"/>
        <v>0</v>
      </c>
    </row>
    <row r="43" spans="2:22">
      <c r="B43" s="33" t="str">
        <f>Master!$B43</f>
        <v>krah S</v>
      </c>
      <c r="C43" s="24">
        <f>SUMIFS(Rekap!$D:$D,Rekap!$B:$B,Out!$B43,Rekap!$C:$C,Out!C$5)</f>
        <v>0</v>
      </c>
      <c r="D43" s="24">
        <f>SUMIFS(Rekap!$D:$D,Rekap!$B:$B,Out!$B43,Rekap!$C:$C,Out!D$5)</f>
        <v>0</v>
      </c>
      <c r="E43" s="24">
        <f>SUMIFS(Rekap!$D:$D,Rekap!$B:$B,Out!$B43,Rekap!$C:$C,Out!E$5)</f>
        <v>0</v>
      </c>
      <c r="F43" s="24">
        <f>SUMIFS(Rekap!$D:$D,Rekap!$B:$B,Out!$B43,Rekap!$C:$C,Out!F$5)</f>
        <v>0</v>
      </c>
      <c r="G43" s="24">
        <f>SUMIFS(Rekap!$D:$D,Rekap!$B:$B,Out!$B43,Rekap!$C:$C,Out!G$5)</f>
        <v>0</v>
      </c>
      <c r="H43" s="24">
        <f>SUMIFS(Rekap!$D:$D,Rekap!$B:$B,Out!$B43,Rekap!$C:$C,Out!H$5)</f>
        <v>0</v>
      </c>
      <c r="I43" s="24">
        <f>SUMIFS(Rekap!$D:$D,Rekap!$B:$B,Out!$B43,Rekap!$C:$C,Out!I$5)</f>
        <v>0</v>
      </c>
      <c r="J43" s="24">
        <f>SUMIFS(Rekap!$D:$D,Rekap!$B:$B,Out!$B43,Rekap!$C:$C,Out!J$5)</f>
        <v>0</v>
      </c>
      <c r="K43" s="24">
        <f>SUMIFS(Rekap!$D:$D,Rekap!$B:$B,Out!$B43,Rekap!$C:$C,Out!K$5)</f>
        <v>0</v>
      </c>
      <c r="L43" s="24">
        <f>SUMIFS(Rekap!$D:$D,Rekap!$B:$B,Out!$B43,Rekap!$C:$C,Out!L$5)</f>
        <v>0</v>
      </c>
      <c r="M43" s="24">
        <f>SUMIFS(Rekap!$D:$D,Rekap!$B:$B,Out!$B43,Rekap!$C:$C,Out!M$5)</f>
        <v>0</v>
      </c>
      <c r="N43" s="24">
        <f>SUMIFS(Rekap!$D:$D,Rekap!$B:$B,Out!$B43,Rekap!$C:$C,Out!N$5)</f>
        <v>0</v>
      </c>
      <c r="O43" s="24">
        <f>SUMIFS(Rekap!$D:$D,Rekap!$B:$B,Out!$B43,Rekap!$C:$C,Out!O$5)</f>
        <v>0</v>
      </c>
      <c r="P43" s="24">
        <f>SUMIFS(Rekap!$D:$D,Rekap!$B:$B,Out!$B43,Rekap!$C:$C,Out!P$5)</f>
        <v>0</v>
      </c>
      <c r="Q43" s="24">
        <f>SUMIFS(Rekap!$D:$D,Rekap!$B:$B,Out!$B43,Rekap!$C:$C,Out!Q$5)</f>
        <v>0</v>
      </c>
      <c r="R43" s="24">
        <f>SUMIFS(Rekap!$D:$D,Rekap!$B:$B,Out!$B43,Rekap!$C:$C,Out!R$5)</f>
        <v>0</v>
      </c>
      <c r="S43" s="24">
        <f>SUMIFS(Rekap!$D:$D,Rekap!$B:$B,Out!$B43,Rekap!$C:$C,Out!S$5)</f>
        <v>0</v>
      </c>
      <c r="T43" s="24">
        <f>SUMIFS(Rekap!$D:$D,Rekap!$B:$B,Out!$B43,Rekap!$C:$C,Out!T$5)</f>
        <v>0</v>
      </c>
      <c r="V43" s="24">
        <f t="shared" si="0"/>
        <v>0</v>
      </c>
    </row>
    <row r="44" spans="2:22">
      <c r="B44" s="33" t="str">
        <f>Master!$B44</f>
        <v>krah M</v>
      </c>
      <c r="C44" s="24">
        <f>SUMIFS(Rekap!$D:$D,Rekap!$B:$B,Out!$B44,Rekap!$C:$C,Out!C$5)</f>
        <v>0</v>
      </c>
      <c r="D44" s="24">
        <f>SUMIFS(Rekap!$D:$D,Rekap!$B:$B,Out!$B44,Rekap!$C:$C,Out!D$5)</f>
        <v>0</v>
      </c>
      <c r="E44" s="24">
        <f>SUMIFS(Rekap!$D:$D,Rekap!$B:$B,Out!$B44,Rekap!$C:$C,Out!E$5)</f>
        <v>0</v>
      </c>
      <c r="F44" s="24">
        <f>SUMIFS(Rekap!$D:$D,Rekap!$B:$B,Out!$B44,Rekap!$C:$C,Out!F$5)</f>
        <v>0</v>
      </c>
      <c r="G44" s="24">
        <f>SUMIFS(Rekap!$D:$D,Rekap!$B:$B,Out!$B44,Rekap!$C:$C,Out!G$5)</f>
        <v>0</v>
      </c>
      <c r="H44" s="24">
        <f>SUMIFS(Rekap!$D:$D,Rekap!$B:$B,Out!$B44,Rekap!$C:$C,Out!H$5)</f>
        <v>0</v>
      </c>
      <c r="I44" s="24">
        <f>SUMIFS(Rekap!$D:$D,Rekap!$B:$B,Out!$B44,Rekap!$C:$C,Out!I$5)</f>
        <v>0</v>
      </c>
      <c r="J44" s="24">
        <f>SUMIFS(Rekap!$D:$D,Rekap!$B:$B,Out!$B44,Rekap!$C:$C,Out!J$5)</f>
        <v>0</v>
      </c>
      <c r="K44" s="24">
        <f>SUMIFS(Rekap!$D:$D,Rekap!$B:$B,Out!$B44,Rekap!$C:$C,Out!K$5)</f>
        <v>0</v>
      </c>
      <c r="L44" s="24">
        <f>SUMIFS(Rekap!$D:$D,Rekap!$B:$B,Out!$B44,Rekap!$C:$C,Out!L$5)</f>
        <v>0</v>
      </c>
      <c r="M44" s="24">
        <f>SUMIFS(Rekap!$D:$D,Rekap!$B:$B,Out!$B44,Rekap!$C:$C,Out!M$5)</f>
        <v>0</v>
      </c>
      <c r="N44" s="24">
        <f>SUMIFS(Rekap!$D:$D,Rekap!$B:$B,Out!$B44,Rekap!$C:$C,Out!N$5)</f>
        <v>0</v>
      </c>
      <c r="O44" s="24">
        <f>SUMIFS(Rekap!$D:$D,Rekap!$B:$B,Out!$B44,Rekap!$C:$C,Out!O$5)</f>
        <v>0</v>
      </c>
      <c r="P44" s="24">
        <f>SUMIFS(Rekap!$D:$D,Rekap!$B:$B,Out!$B44,Rekap!$C:$C,Out!P$5)</f>
        <v>0</v>
      </c>
      <c r="Q44" s="24">
        <f>SUMIFS(Rekap!$D:$D,Rekap!$B:$B,Out!$B44,Rekap!$C:$C,Out!Q$5)</f>
        <v>0</v>
      </c>
      <c r="R44" s="24">
        <f>SUMIFS(Rekap!$D:$D,Rekap!$B:$B,Out!$B44,Rekap!$C:$C,Out!R$5)</f>
        <v>0</v>
      </c>
      <c r="S44" s="24">
        <f>SUMIFS(Rekap!$D:$D,Rekap!$B:$B,Out!$B44,Rekap!$C:$C,Out!S$5)</f>
        <v>0</v>
      </c>
      <c r="T44" s="24">
        <f>SUMIFS(Rekap!$D:$D,Rekap!$B:$B,Out!$B44,Rekap!$C:$C,Out!T$5)</f>
        <v>0</v>
      </c>
      <c r="V44" s="24">
        <f t="shared" si="0"/>
        <v>0</v>
      </c>
    </row>
    <row r="45" spans="2:22">
      <c r="B45" s="33" t="str">
        <f>Master!$B45</f>
        <v>krah L</v>
      </c>
      <c r="C45" s="24">
        <f>SUMIFS(Rekap!$D:$D,Rekap!$B:$B,Out!$B45,Rekap!$C:$C,Out!C$5)</f>
        <v>0</v>
      </c>
      <c r="D45" s="24">
        <f>SUMIFS(Rekap!$D:$D,Rekap!$B:$B,Out!$B45,Rekap!$C:$C,Out!D$5)</f>
        <v>0</v>
      </c>
      <c r="E45" s="24">
        <f>SUMIFS(Rekap!$D:$D,Rekap!$B:$B,Out!$B45,Rekap!$C:$C,Out!E$5)</f>
        <v>0</v>
      </c>
      <c r="F45" s="24">
        <f>SUMIFS(Rekap!$D:$D,Rekap!$B:$B,Out!$B45,Rekap!$C:$C,Out!F$5)</f>
        <v>0</v>
      </c>
      <c r="G45" s="24">
        <f>SUMIFS(Rekap!$D:$D,Rekap!$B:$B,Out!$B45,Rekap!$C:$C,Out!G$5)</f>
        <v>0</v>
      </c>
      <c r="H45" s="24">
        <f>SUMIFS(Rekap!$D:$D,Rekap!$B:$B,Out!$B45,Rekap!$C:$C,Out!H$5)</f>
        <v>0</v>
      </c>
      <c r="I45" s="24">
        <f>SUMIFS(Rekap!$D:$D,Rekap!$B:$B,Out!$B45,Rekap!$C:$C,Out!I$5)</f>
        <v>0</v>
      </c>
      <c r="J45" s="24">
        <f>SUMIFS(Rekap!$D:$D,Rekap!$B:$B,Out!$B45,Rekap!$C:$C,Out!J$5)</f>
        <v>0</v>
      </c>
      <c r="K45" s="24">
        <f>SUMIFS(Rekap!$D:$D,Rekap!$B:$B,Out!$B45,Rekap!$C:$C,Out!K$5)</f>
        <v>0</v>
      </c>
      <c r="L45" s="24">
        <f>SUMIFS(Rekap!$D:$D,Rekap!$B:$B,Out!$B45,Rekap!$C:$C,Out!L$5)</f>
        <v>0</v>
      </c>
      <c r="M45" s="24">
        <f>SUMIFS(Rekap!$D:$D,Rekap!$B:$B,Out!$B45,Rekap!$C:$C,Out!M$5)</f>
        <v>0</v>
      </c>
      <c r="N45" s="24">
        <f>SUMIFS(Rekap!$D:$D,Rekap!$B:$B,Out!$B45,Rekap!$C:$C,Out!N$5)</f>
        <v>0</v>
      </c>
      <c r="O45" s="24">
        <f>SUMIFS(Rekap!$D:$D,Rekap!$B:$B,Out!$B45,Rekap!$C:$C,Out!O$5)</f>
        <v>0</v>
      </c>
      <c r="P45" s="24">
        <f>SUMIFS(Rekap!$D:$D,Rekap!$B:$B,Out!$B45,Rekap!$C:$C,Out!P$5)</f>
        <v>0</v>
      </c>
      <c r="Q45" s="24">
        <f>SUMIFS(Rekap!$D:$D,Rekap!$B:$B,Out!$B45,Rekap!$C:$C,Out!Q$5)</f>
        <v>0</v>
      </c>
      <c r="R45" s="24">
        <f>SUMIFS(Rekap!$D:$D,Rekap!$B:$B,Out!$B45,Rekap!$C:$C,Out!R$5)</f>
        <v>0</v>
      </c>
      <c r="S45" s="24">
        <f>SUMIFS(Rekap!$D:$D,Rekap!$B:$B,Out!$B45,Rekap!$C:$C,Out!S$5)</f>
        <v>0</v>
      </c>
      <c r="T45" s="24">
        <f>SUMIFS(Rekap!$D:$D,Rekap!$B:$B,Out!$B45,Rekap!$C:$C,Out!T$5)</f>
        <v>0</v>
      </c>
      <c r="V45" s="24">
        <f t="shared" si="0"/>
        <v>0</v>
      </c>
    </row>
    <row r="46" spans="2:22">
      <c r="B46" s="33" t="str">
        <f>Master!$B46</f>
        <v>krah xl</v>
      </c>
      <c r="C46" s="24">
        <f>SUMIFS(Rekap!$D:$D,Rekap!$B:$B,Out!$B46,Rekap!$C:$C,Out!C$5)</f>
        <v>0</v>
      </c>
      <c r="D46" s="24">
        <f>SUMIFS(Rekap!$D:$D,Rekap!$B:$B,Out!$B46,Rekap!$C:$C,Out!D$5)</f>
        <v>0</v>
      </c>
      <c r="E46" s="24">
        <f>SUMIFS(Rekap!$D:$D,Rekap!$B:$B,Out!$B46,Rekap!$C:$C,Out!E$5)</f>
        <v>0</v>
      </c>
      <c r="F46" s="24">
        <f>SUMIFS(Rekap!$D:$D,Rekap!$B:$B,Out!$B46,Rekap!$C:$C,Out!F$5)</f>
        <v>0</v>
      </c>
      <c r="G46" s="24">
        <f>SUMIFS(Rekap!$D:$D,Rekap!$B:$B,Out!$B46,Rekap!$C:$C,Out!G$5)</f>
        <v>0</v>
      </c>
      <c r="H46" s="24">
        <f>SUMIFS(Rekap!$D:$D,Rekap!$B:$B,Out!$B46,Rekap!$C:$C,Out!H$5)</f>
        <v>0</v>
      </c>
      <c r="I46" s="24">
        <f>SUMIFS(Rekap!$D:$D,Rekap!$B:$B,Out!$B46,Rekap!$C:$C,Out!I$5)</f>
        <v>0</v>
      </c>
      <c r="J46" s="24">
        <f>SUMIFS(Rekap!$D:$D,Rekap!$B:$B,Out!$B46,Rekap!$C:$C,Out!J$5)</f>
        <v>0</v>
      </c>
      <c r="K46" s="24">
        <f>SUMIFS(Rekap!$D:$D,Rekap!$B:$B,Out!$B46,Rekap!$C:$C,Out!K$5)</f>
        <v>0</v>
      </c>
      <c r="L46" s="24">
        <f>SUMIFS(Rekap!$D:$D,Rekap!$B:$B,Out!$B46,Rekap!$C:$C,Out!L$5)</f>
        <v>0</v>
      </c>
      <c r="M46" s="24">
        <f>SUMIFS(Rekap!$D:$D,Rekap!$B:$B,Out!$B46,Rekap!$C:$C,Out!M$5)</f>
        <v>0</v>
      </c>
      <c r="N46" s="24">
        <f>SUMIFS(Rekap!$D:$D,Rekap!$B:$B,Out!$B46,Rekap!$C:$C,Out!N$5)</f>
        <v>0</v>
      </c>
      <c r="O46" s="24">
        <f>SUMIFS(Rekap!$D:$D,Rekap!$B:$B,Out!$B46,Rekap!$C:$C,Out!O$5)</f>
        <v>0</v>
      </c>
      <c r="P46" s="24">
        <f>SUMIFS(Rekap!$D:$D,Rekap!$B:$B,Out!$B46,Rekap!$C:$C,Out!P$5)</f>
        <v>0</v>
      </c>
      <c r="Q46" s="24">
        <f>SUMIFS(Rekap!$D:$D,Rekap!$B:$B,Out!$B46,Rekap!$C:$C,Out!Q$5)</f>
        <v>0</v>
      </c>
      <c r="R46" s="24">
        <f>SUMIFS(Rekap!$D:$D,Rekap!$B:$B,Out!$B46,Rekap!$C:$C,Out!R$5)</f>
        <v>0</v>
      </c>
      <c r="S46" s="24">
        <f>SUMIFS(Rekap!$D:$D,Rekap!$B:$B,Out!$B46,Rekap!$C:$C,Out!S$5)</f>
        <v>0</v>
      </c>
      <c r="T46" s="24">
        <f>SUMIFS(Rekap!$D:$D,Rekap!$B:$B,Out!$B46,Rekap!$C:$C,Out!T$5)</f>
        <v>0</v>
      </c>
      <c r="V46" s="24">
        <f t="shared" si="0"/>
        <v>0</v>
      </c>
    </row>
    <row r="47" spans="2:22">
      <c r="B47" s="33" t="str">
        <f>Master!$B47</f>
        <v>k.belang TP M</v>
      </c>
      <c r="C47" s="24">
        <f>SUMIFS(Rekap!$D:$D,Rekap!$B:$B,Out!$B47,Rekap!$C:$C,Out!C$5)</f>
        <v>0</v>
      </c>
      <c r="D47" s="24">
        <f>SUMIFS(Rekap!$D:$D,Rekap!$B:$B,Out!$B47,Rekap!$C:$C,Out!D$5)</f>
        <v>0</v>
      </c>
      <c r="E47" s="24">
        <f>SUMIFS(Rekap!$D:$D,Rekap!$B:$B,Out!$B47,Rekap!$C:$C,Out!E$5)</f>
        <v>0</v>
      </c>
      <c r="F47" s="24">
        <f>SUMIFS(Rekap!$D:$D,Rekap!$B:$B,Out!$B47,Rekap!$C:$C,Out!F$5)</f>
        <v>0</v>
      </c>
      <c r="G47" s="24">
        <f>SUMIFS(Rekap!$D:$D,Rekap!$B:$B,Out!$B47,Rekap!$C:$C,Out!G$5)</f>
        <v>0</v>
      </c>
      <c r="H47" s="24">
        <f>SUMIFS(Rekap!$D:$D,Rekap!$B:$B,Out!$B47,Rekap!$C:$C,Out!H$5)</f>
        <v>0</v>
      </c>
      <c r="I47" s="24">
        <f>SUMIFS(Rekap!$D:$D,Rekap!$B:$B,Out!$B47,Rekap!$C:$C,Out!I$5)</f>
        <v>0</v>
      </c>
      <c r="J47" s="24">
        <f>SUMIFS(Rekap!$D:$D,Rekap!$B:$B,Out!$B47,Rekap!$C:$C,Out!J$5)</f>
        <v>0</v>
      </c>
      <c r="K47" s="24">
        <f>SUMIFS(Rekap!$D:$D,Rekap!$B:$B,Out!$B47,Rekap!$C:$C,Out!K$5)</f>
        <v>0</v>
      </c>
      <c r="L47" s="24">
        <f>SUMIFS(Rekap!$D:$D,Rekap!$B:$B,Out!$B47,Rekap!$C:$C,Out!L$5)</f>
        <v>0</v>
      </c>
      <c r="M47" s="24">
        <f>SUMIFS(Rekap!$D:$D,Rekap!$B:$B,Out!$B47,Rekap!$C:$C,Out!M$5)</f>
        <v>0</v>
      </c>
      <c r="N47" s="24">
        <f>SUMIFS(Rekap!$D:$D,Rekap!$B:$B,Out!$B47,Rekap!$C:$C,Out!N$5)</f>
        <v>0</v>
      </c>
      <c r="O47" s="24">
        <f>SUMIFS(Rekap!$D:$D,Rekap!$B:$B,Out!$B47,Rekap!$C:$C,Out!O$5)</f>
        <v>0</v>
      </c>
      <c r="P47" s="24">
        <f>SUMIFS(Rekap!$D:$D,Rekap!$B:$B,Out!$B47,Rekap!$C:$C,Out!P$5)</f>
        <v>0</v>
      </c>
      <c r="Q47" s="24">
        <f>SUMIFS(Rekap!$D:$D,Rekap!$B:$B,Out!$B47,Rekap!$C:$C,Out!Q$5)</f>
        <v>0</v>
      </c>
      <c r="R47" s="24">
        <f>SUMIFS(Rekap!$D:$D,Rekap!$B:$B,Out!$B47,Rekap!$C:$C,Out!R$5)</f>
        <v>0</v>
      </c>
      <c r="S47" s="24">
        <f>SUMIFS(Rekap!$D:$D,Rekap!$B:$B,Out!$B47,Rekap!$C:$C,Out!S$5)</f>
        <v>0</v>
      </c>
      <c r="T47" s="24">
        <f>SUMIFS(Rekap!$D:$D,Rekap!$B:$B,Out!$B47,Rekap!$C:$C,Out!T$5)</f>
        <v>0</v>
      </c>
      <c r="V47" s="24">
        <f t="shared" si="0"/>
        <v>0</v>
      </c>
    </row>
    <row r="48" spans="2:22">
      <c r="B48" s="33" t="str">
        <f>Master!$B48</f>
        <v>k.belang TP L</v>
      </c>
      <c r="C48" s="24">
        <f>SUMIFS(Rekap!$D:$D,Rekap!$B:$B,Out!$B48,Rekap!$C:$C,Out!C$5)</f>
        <v>0</v>
      </c>
      <c r="D48" s="24">
        <f>SUMIFS(Rekap!$D:$D,Rekap!$B:$B,Out!$B48,Rekap!$C:$C,Out!D$5)</f>
        <v>0</v>
      </c>
      <c r="E48" s="24">
        <f>SUMIFS(Rekap!$D:$D,Rekap!$B:$B,Out!$B48,Rekap!$C:$C,Out!E$5)</f>
        <v>0</v>
      </c>
      <c r="F48" s="24">
        <f>SUMIFS(Rekap!$D:$D,Rekap!$B:$B,Out!$B48,Rekap!$C:$C,Out!F$5)</f>
        <v>0</v>
      </c>
      <c r="G48" s="24">
        <f>SUMIFS(Rekap!$D:$D,Rekap!$B:$B,Out!$B48,Rekap!$C:$C,Out!G$5)</f>
        <v>0</v>
      </c>
      <c r="H48" s="24">
        <f>SUMIFS(Rekap!$D:$D,Rekap!$B:$B,Out!$B48,Rekap!$C:$C,Out!H$5)</f>
        <v>0</v>
      </c>
      <c r="I48" s="24">
        <f>SUMIFS(Rekap!$D:$D,Rekap!$B:$B,Out!$B48,Rekap!$C:$C,Out!I$5)</f>
        <v>0</v>
      </c>
      <c r="J48" s="24">
        <f>SUMIFS(Rekap!$D:$D,Rekap!$B:$B,Out!$B48,Rekap!$C:$C,Out!J$5)</f>
        <v>0</v>
      </c>
      <c r="K48" s="24">
        <f>SUMIFS(Rekap!$D:$D,Rekap!$B:$B,Out!$B48,Rekap!$C:$C,Out!K$5)</f>
        <v>0</v>
      </c>
      <c r="L48" s="24">
        <f>SUMIFS(Rekap!$D:$D,Rekap!$B:$B,Out!$B48,Rekap!$C:$C,Out!L$5)</f>
        <v>0</v>
      </c>
      <c r="M48" s="24">
        <f>SUMIFS(Rekap!$D:$D,Rekap!$B:$B,Out!$B48,Rekap!$C:$C,Out!M$5)</f>
        <v>0</v>
      </c>
      <c r="N48" s="24">
        <f>SUMIFS(Rekap!$D:$D,Rekap!$B:$B,Out!$B48,Rekap!$C:$C,Out!N$5)</f>
        <v>0</v>
      </c>
      <c r="O48" s="24">
        <f>SUMIFS(Rekap!$D:$D,Rekap!$B:$B,Out!$B48,Rekap!$C:$C,Out!O$5)</f>
        <v>0</v>
      </c>
      <c r="P48" s="24">
        <f>SUMIFS(Rekap!$D:$D,Rekap!$B:$B,Out!$B48,Rekap!$C:$C,Out!P$5)</f>
        <v>0</v>
      </c>
      <c r="Q48" s="24">
        <f>SUMIFS(Rekap!$D:$D,Rekap!$B:$B,Out!$B48,Rekap!$C:$C,Out!Q$5)</f>
        <v>0</v>
      </c>
      <c r="R48" s="24">
        <f>SUMIFS(Rekap!$D:$D,Rekap!$B:$B,Out!$B48,Rekap!$C:$C,Out!R$5)</f>
        <v>0</v>
      </c>
      <c r="S48" s="24">
        <f>SUMIFS(Rekap!$D:$D,Rekap!$B:$B,Out!$B48,Rekap!$C:$C,Out!S$5)</f>
        <v>0</v>
      </c>
      <c r="T48" s="24">
        <f>SUMIFS(Rekap!$D:$D,Rekap!$B:$B,Out!$B48,Rekap!$C:$C,Out!T$5)</f>
        <v>0</v>
      </c>
      <c r="V48" s="24">
        <f t="shared" si="0"/>
        <v>0</v>
      </c>
    </row>
    <row r="49" spans="2:22">
      <c r="B49" s="33" t="str">
        <f>Master!$B49</f>
        <v>lekbong</v>
      </c>
      <c r="C49" s="24">
        <f>SUMIFS(Rekap!$D:$D,Rekap!$B:$B,Out!$B49,Rekap!$C:$C,Out!C$5)</f>
        <v>0</v>
      </c>
      <c r="D49" s="24">
        <f>SUMIFS(Rekap!$D:$D,Rekap!$B:$B,Out!$B49,Rekap!$C:$C,Out!D$5)</f>
        <v>0</v>
      </c>
      <c r="E49" s="24">
        <f>SUMIFS(Rekap!$D:$D,Rekap!$B:$B,Out!$B49,Rekap!$C:$C,Out!E$5)</f>
        <v>0</v>
      </c>
      <c r="F49" s="24">
        <f>SUMIFS(Rekap!$D:$D,Rekap!$B:$B,Out!$B49,Rekap!$C:$C,Out!F$5)</f>
        <v>0</v>
      </c>
      <c r="G49" s="24">
        <f>SUMIFS(Rekap!$D:$D,Rekap!$B:$B,Out!$B49,Rekap!$C:$C,Out!G$5)</f>
        <v>0</v>
      </c>
      <c r="H49" s="24">
        <f>SUMIFS(Rekap!$D:$D,Rekap!$B:$B,Out!$B49,Rekap!$C:$C,Out!H$5)</f>
        <v>0</v>
      </c>
      <c r="I49" s="24">
        <f>SUMIFS(Rekap!$D:$D,Rekap!$B:$B,Out!$B49,Rekap!$C:$C,Out!I$5)</f>
        <v>0</v>
      </c>
      <c r="J49" s="24">
        <f>SUMIFS(Rekap!$D:$D,Rekap!$B:$B,Out!$B49,Rekap!$C:$C,Out!J$5)</f>
        <v>0</v>
      </c>
      <c r="K49" s="24">
        <f>SUMIFS(Rekap!$D:$D,Rekap!$B:$B,Out!$B49,Rekap!$C:$C,Out!K$5)</f>
        <v>0</v>
      </c>
      <c r="L49" s="24">
        <f>SUMIFS(Rekap!$D:$D,Rekap!$B:$B,Out!$B49,Rekap!$C:$C,Out!L$5)</f>
        <v>0</v>
      </c>
      <c r="M49" s="24">
        <f>SUMIFS(Rekap!$D:$D,Rekap!$B:$B,Out!$B49,Rekap!$C:$C,Out!M$5)</f>
        <v>0</v>
      </c>
      <c r="N49" s="24">
        <f>SUMIFS(Rekap!$D:$D,Rekap!$B:$B,Out!$B49,Rekap!$C:$C,Out!N$5)</f>
        <v>0</v>
      </c>
      <c r="O49" s="24">
        <f>SUMIFS(Rekap!$D:$D,Rekap!$B:$B,Out!$B49,Rekap!$C:$C,Out!O$5)</f>
        <v>0</v>
      </c>
      <c r="P49" s="24">
        <f>SUMIFS(Rekap!$D:$D,Rekap!$B:$B,Out!$B49,Rekap!$C:$C,Out!P$5)</f>
        <v>0</v>
      </c>
      <c r="Q49" s="24">
        <f>SUMIFS(Rekap!$D:$D,Rekap!$B:$B,Out!$B49,Rekap!$C:$C,Out!Q$5)</f>
        <v>0</v>
      </c>
      <c r="R49" s="24">
        <f>SUMIFS(Rekap!$D:$D,Rekap!$B:$B,Out!$B49,Rekap!$C:$C,Out!R$5)</f>
        <v>0</v>
      </c>
      <c r="S49" s="24">
        <f>SUMIFS(Rekap!$D:$D,Rekap!$B:$B,Out!$B49,Rekap!$C:$C,Out!S$5)</f>
        <v>0</v>
      </c>
      <c r="T49" s="24">
        <f>SUMIFS(Rekap!$D:$D,Rekap!$B:$B,Out!$B49,Rekap!$C:$C,Out!T$5)</f>
        <v>0</v>
      </c>
      <c r="V49" s="24">
        <f t="shared" si="0"/>
        <v>0</v>
      </c>
    </row>
    <row r="50" spans="2:22">
      <c r="B50" s="33" t="str">
        <f>Master!$B50</f>
        <v>lekbong kartun</v>
      </c>
      <c r="C50" s="24">
        <f>SUMIFS(Rekap!$D:$D,Rekap!$B:$B,Out!$B50,Rekap!$C:$C,Out!C$5)</f>
        <v>0</v>
      </c>
      <c r="D50" s="24">
        <f>SUMIFS(Rekap!$D:$D,Rekap!$B:$B,Out!$B50,Rekap!$C:$C,Out!D$5)</f>
        <v>0</v>
      </c>
      <c r="E50" s="24">
        <f>SUMIFS(Rekap!$D:$D,Rekap!$B:$B,Out!$B50,Rekap!$C:$C,Out!E$5)</f>
        <v>0</v>
      </c>
      <c r="F50" s="24">
        <f>SUMIFS(Rekap!$D:$D,Rekap!$B:$B,Out!$B50,Rekap!$C:$C,Out!F$5)</f>
        <v>0</v>
      </c>
      <c r="G50" s="24">
        <f>SUMIFS(Rekap!$D:$D,Rekap!$B:$B,Out!$B50,Rekap!$C:$C,Out!G$5)</f>
        <v>0</v>
      </c>
      <c r="H50" s="24">
        <f>SUMIFS(Rekap!$D:$D,Rekap!$B:$B,Out!$B50,Rekap!$C:$C,Out!H$5)</f>
        <v>0</v>
      </c>
      <c r="I50" s="24">
        <f>SUMIFS(Rekap!$D:$D,Rekap!$B:$B,Out!$B50,Rekap!$C:$C,Out!I$5)</f>
        <v>0</v>
      </c>
      <c r="J50" s="24">
        <f>SUMIFS(Rekap!$D:$D,Rekap!$B:$B,Out!$B50,Rekap!$C:$C,Out!J$5)</f>
        <v>0</v>
      </c>
      <c r="K50" s="24">
        <f>SUMIFS(Rekap!$D:$D,Rekap!$B:$B,Out!$B50,Rekap!$C:$C,Out!K$5)</f>
        <v>0</v>
      </c>
      <c r="L50" s="24">
        <f>SUMIFS(Rekap!$D:$D,Rekap!$B:$B,Out!$B50,Rekap!$C:$C,Out!L$5)</f>
        <v>0</v>
      </c>
      <c r="M50" s="24">
        <f>SUMIFS(Rekap!$D:$D,Rekap!$B:$B,Out!$B50,Rekap!$C:$C,Out!M$5)</f>
        <v>0</v>
      </c>
      <c r="N50" s="24">
        <f>SUMIFS(Rekap!$D:$D,Rekap!$B:$B,Out!$B50,Rekap!$C:$C,Out!N$5)</f>
        <v>0</v>
      </c>
      <c r="O50" s="24">
        <f>SUMIFS(Rekap!$D:$D,Rekap!$B:$B,Out!$B50,Rekap!$C:$C,Out!O$5)</f>
        <v>0</v>
      </c>
      <c r="P50" s="24">
        <f>SUMIFS(Rekap!$D:$D,Rekap!$B:$B,Out!$B50,Rekap!$C:$C,Out!P$5)</f>
        <v>0</v>
      </c>
      <c r="Q50" s="24">
        <f>SUMIFS(Rekap!$D:$D,Rekap!$B:$B,Out!$B50,Rekap!$C:$C,Out!Q$5)</f>
        <v>0</v>
      </c>
      <c r="R50" s="24">
        <f>SUMIFS(Rekap!$D:$D,Rekap!$B:$B,Out!$B50,Rekap!$C:$C,Out!R$5)</f>
        <v>0</v>
      </c>
      <c r="S50" s="24">
        <f>SUMIFS(Rekap!$D:$D,Rekap!$B:$B,Out!$B50,Rekap!$C:$C,Out!S$5)</f>
        <v>0</v>
      </c>
      <c r="T50" s="24">
        <f>SUMIFS(Rekap!$D:$D,Rekap!$B:$B,Out!$B50,Rekap!$C:$C,Out!T$5)</f>
        <v>0</v>
      </c>
      <c r="V50" s="24">
        <f t="shared" si="0"/>
        <v>0</v>
      </c>
    </row>
    <row r="51" spans="2:22">
      <c r="B51" s="33" t="str">
        <f>Master!$B51</f>
        <v>kaos kartun</v>
      </c>
      <c r="C51" s="24">
        <f>SUMIFS(Rekap!$D:$D,Rekap!$B:$B,Out!$B51,Rekap!$C:$C,Out!C$5)</f>
        <v>0</v>
      </c>
      <c r="D51" s="24">
        <f>SUMIFS(Rekap!$D:$D,Rekap!$B:$B,Out!$B51,Rekap!$C:$C,Out!D$5)</f>
        <v>0</v>
      </c>
      <c r="E51" s="24">
        <f>SUMIFS(Rekap!$D:$D,Rekap!$B:$B,Out!$B51,Rekap!$C:$C,Out!E$5)</f>
        <v>0</v>
      </c>
      <c r="F51" s="24">
        <f>SUMIFS(Rekap!$D:$D,Rekap!$B:$B,Out!$B51,Rekap!$C:$C,Out!F$5)</f>
        <v>0</v>
      </c>
      <c r="G51" s="24">
        <f>SUMIFS(Rekap!$D:$D,Rekap!$B:$B,Out!$B51,Rekap!$C:$C,Out!G$5)</f>
        <v>0</v>
      </c>
      <c r="H51" s="24">
        <f>SUMIFS(Rekap!$D:$D,Rekap!$B:$B,Out!$B51,Rekap!$C:$C,Out!H$5)</f>
        <v>0</v>
      </c>
      <c r="I51" s="24">
        <f>SUMIFS(Rekap!$D:$D,Rekap!$B:$B,Out!$B51,Rekap!$C:$C,Out!I$5)</f>
        <v>0</v>
      </c>
      <c r="J51" s="24">
        <f>SUMIFS(Rekap!$D:$D,Rekap!$B:$B,Out!$B51,Rekap!$C:$C,Out!J$5)</f>
        <v>0</v>
      </c>
      <c r="K51" s="24">
        <f>SUMIFS(Rekap!$D:$D,Rekap!$B:$B,Out!$B51,Rekap!$C:$C,Out!K$5)</f>
        <v>0</v>
      </c>
      <c r="L51" s="24">
        <f>SUMIFS(Rekap!$D:$D,Rekap!$B:$B,Out!$B51,Rekap!$C:$C,Out!L$5)</f>
        <v>0</v>
      </c>
      <c r="M51" s="24">
        <f>SUMIFS(Rekap!$D:$D,Rekap!$B:$B,Out!$B51,Rekap!$C:$C,Out!M$5)</f>
        <v>0</v>
      </c>
      <c r="N51" s="24">
        <f>SUMIFS(Rekap!$D:$D,Rekap!$B:$B,Out!$B51,Rekap!$C:$C,Out!N$5)</f>
        <v>0</v>
      </c>
      <c r="O51" s="24">
        <f>SUMIFS(Rekap!$D:$D,Rekap!$B:$B,Out!$B51,Rekap!$C:$C,Out!O$5)</f>
        <v>0</v>
      </c>
      <c r="P51" s="24">
        <f>SUMIFS(Rekap!$D:$D,Rekap!$B:$B,Out!$B51,Rekap!$C:$C,Out!P$5)</f>
        <v>0</v>
      </c>
      <c r="Q51" s="24">
        <f>SUMIFS(Rekap!$D:$D,Rekap!$B:$B,Out!$B51,Rekap!$C:$C,Out!Q$5)</f>
        <v>0</v>
      </c>
      <c r="R51" s="24">
        <f>SUMIFS(Rekap!$D:$D,Rekap!$B:$B,Out!$B51,Rekap!$C:$C,Out!R$5)</f>
        <v>0</v>
      </c>
      <c r="S51" s="24">
        <f>SUMIFS(Rekap!$D:$D,Rekap!$B:$B,Out!$B51,Rekap!$C:$C,Out!S$5)</f>
        <v>0</v>
      </c>
      <c r="T51" s="24">
        <f>SUMIFS(Rekap!$D:$D,Rekap!$B:$B,Out!$B51,Rekap!$C:$C,Out!T$5)</f>
        <v>0</v>
      </c>
      <c r="V51" s="24">
        <f t="shared" si="0"/>
        <v>0</v>
      </c>
    </row>
    <row r="52" spans="2:22">
      <c r="B52" s="33" t="str">
        <f>Master!$B52</f>
        <v>kaos raglan anak</v>
      </c>
      <c r="C52" s="24">
        <f>SUMIFS(Rekap!$D:$D,Rekap!$B:$B,Out!$B52,Rekap!$C:$C,Out!C$5)</f>
        <v>0</v>
      </c>
      <c r="D52" s="24">
        <f>SUMIFS(Rekap!$D:$D,Rekap!$B:$B,Out!$B52,Rekap!$C:$C,Out!D$5)</f>
        <v>0</v>
      </c>
      <c r="E52" s="24">
        <f>SUMIFS(Rekap!$D:$D,Rekap!$B:$B,Out!$B52,Rekap!$C:$C,Out!E$5)</f>
        <v>0</v>
      </c>
      <c r="F52" s="24">
        <f>SUMIFS(Rekap!$D:$D,Rekap!$B:$B,Out!$B52,Rekap!$C:$C,Out!F$5)</f>
        <v>0</v>
      </c>
      <c r="G52" s="24">
        <f>SUMIFS(Rekap!$D:$D,Rekap!$B:$B,Out!$B52,Rekap!$C:$C,Out!G$5)</f>
        <v>0</v>
      </c>
      <c r="H52" s="24">
        <f>SUMIFS(Rekap!$D:$D,Rekap!$B:$B,Out!$B52,Rekap!$C:$C,Out!H$5)</f>
        <v>0</v>
      </c>
      <c r="I52" s="24">
        <f>SUMIFS(Rekap!$D:$D,Rekap!$B:$B,Out!$B52,Rekap!$C:$C,Out!I$5)</f>
        <v>0</v>
      </c>
      <c r="J52" s="24">
        <f>SUMIFS(Rekap!$D:$D,Rekap!$B:$B,Out!$B52,Rekap!$C:$C,Out!J$5)</f>
        <v>0</v>
      </c>
      <c r="K52" s="24">
        <f>SUMIFS(Rekap!$D:$D,Rekap!$B:$B,Out!$B52,Rekap!$C:$C,Out!K$5)</f>
        <v>0</v>
      </c>
      <c r="L52" s="24">
        <f>SUMIFS(Rekap!$D:$D,Rekap!$B:$B,Out!$B52,Rekap!$C:$C,Out!L$5)</f>
        <v>0</v>
      </c>
      <c r="M52" s="24">
        <f>SUMIFS(Rekap!$D:$D,Rekap!$B:$B,Out!$B52,Rekap!$C:$C,Out!M$5)</f>
        <v>0</v>
      </c>
      <c r="N52" s="24">
        <f>SUMIFS(Rekap!$D:$D,Rekap!$B:$B,Out!$B52,Rekap!$C:$C,Out!N$5)</f>
        <v>0</v>
      </c>
      <c r="O52" s="24">
        <f>SUMIFS(Rekap!$D:$D,Rekap!$B:$B,Out!$B52,Rekap!$C:$C,Out!O$5)</f>
        <v>0</v>
      </c>
      <c r="P52" s="24">
        <f>SUMIFS(Rekap!$D:$D,Rekap!$B:$B,Out!$B52,Rekap!$C:$C,Out!P$5)</f>
        <v>0</v>
      </c>
      <c r="Q52" s="24">
        <f>SUMIFS(Rekap!$D:$D,Rekap!$B:$B,Out!$B52,Rekap!$C:$C,Out!Q$5)</f>
        <v>0</v>
      </c>
      <c r="R52" s="24">
        <f>SUMIFS(Rekap!$D:$D,Rekap!$B:$B,Out!$B52,Rekap!$C:$C,Out!R$5)</f>
        <v>0</v>
      </c>
      <c r="S52" s="24">
        <f>SUMIFS(Rekap!$D:$D,Rekap!$B:$B,Out!$B52,Rekap!$C:$C,Out!S$5)</f>
        <v>0</v>
      </c>
      <c r="T52" s="24">
        <f>SUMIFS(Rekap!$D:$D,Rekap!$B:$B,Out!$B52,Rekap!$C:$C,Out!T$5)</f>
        <v>0</v>
      </c>
      <c r="V52" s="24">
        <f t="shared" si="0"/>
        <v>0</v>
      </c>
    </row>
    <row r="53" spans="2:22">
      <c r="B53" s="33" t="str">
        <f>Master!$B53</f>
        <v>sweter</v>
      </c>
      <c r="C53" s="24">
        <f>SUMIFS(Rekap!$D:$D,Rekap!$B:$B,Out!$B53,Rekap!$C:$C,Out!C$5)</f>
        <v>0</v>
      </c>
      <c r="D53" s="24">
        <f>SUMIFS(Rekap!$D:$D,Rekap!$B:$B,Out!$B53,Rekap!$C:$C,Out!D$5)</f>
        <v>0</v>
      </c>
      <c r="E53" s="24">
        <f>SUMIFS(Rekap!$D:$D,Rekap!$B:$B,Out!$B53,Rekap!$C:$C,Out!E$5)</f>
        <v>0</v>
      </c>
      <c r="F53" s="24">
        <f>SUMIFS(Rekap!$D:$D,Rekap!$B:$B,Out!$B53,Rekap!$C:$C,Out!F$5)</f>
        <v>0</v>
      </c>
      <c r="G53" s="24">
        <f>SUMIFS(Rekap!$D:$D,Rekap!$B:$B,Out!$B53,Rekap!$C:$C,Out!G$5)</f>
        <v>0</v>
      </c>
      <c r="H53" s="24">
        <f>SUMIFS(Rekap!$D:$D,Rekap!$B:$B,Out!$B53,Rekap!$C:$C,Out!H$5)</f>
        <v>0</v>
      </c>
      <c r="I53" s="24">
        <f>SUMIFS(Rekap!$D:$D,Rekap!$B:$B,Out!$B53,Rekap!$C:$C,Out!I$5)</f>
        <v>0</v>
      </c>
      <c r="J53" s="24">
        <f>SUMIFS(Rekap!$D:$D,Rekap!$B:$B,Out!$B53,Rekap!$C:$C,Out!J$5)</f>
        <v>0</v>
      </c>
      <c r="K53" s="24">
        <f>SUMIFS(Rekap!$D:$D,Rekap!$B:$B,Out!$B53,Rekap!$C:$C,Out!K$5)</f>
        <v>0</v>
      </c>
      <c r="L53" s="24">
        <f>SUMIFS(Rekap!$D:$D,Rekap!$B:$B,Out!$B53,Rekap!$C:$C,Out!L$5)</f>
        <v>0</v>
      </c>
      <c r="M53" s="24">
        <f>SUMIFS(Rekap!$D:$D,Rekap!$B:$B,Out!$B53,Rekap!$C:$C,Out!M$5)</f>
        <v>0</v>
      </c>
      <c r="N53" s="24">
        <f>SUMIFS(Rekap!$D:$D,Rekap!$B:$B,Out!$B53,Rekap!$C:$C,Out!N$5)</f>
        <v>0</v>
      </c>
      <c r="O53" s="24">
        <f>SUMIFS(Rekap!$D:$D,Rekap!$B:$B,Out!$B53,Rekap!$C:$C,Out!O$5)</f>
        <v>0</v>
      </c>
      <c r="P53" s="24">
        <f>SUMIFS(Rekap!$D:$D,Rekap!$B:$B,Out!$B53,Rekap!$C:$C,Out!P$5)</f>
        <v>0</v>
      </c>
      <c r="Q53" s="24">
        <f>SUMIFS(Rekap!$D:$D,Rekap!$B:$B,Out!$B53,Rekap!$C:$C,Out!Q$5)</f>
        <v>0</v>
      </c>
      <c r="R53" s="24">
        <f>SUMIFS(Rekap!$D:$D,Rekap!$B:$B,Out!$B53,Rekap!$C:$C,Out!R$5)</f>
        <v>0</v>
      </c>
      <c r="S53" s="24">
        <f>SUMIFS(Rekap!$D:$D,Rekap!$B:$B,Out!$B53,Rekap!$C:$C,Out!S$5)</f>
        <v>0</v>
      </c>
      <c r="T53" s="24">
        <f>SUMIFS(Rekap!$D:$D,Rekap!$B:$B,Out!$B53,Rekap!$C:$C,Out!T$5)</f>
        <v>0</v>
      </c>
      <c r="V53" s="24">
        <f t="shared" si="0"/>
        <v>0</v>
      </c>
    </row>
    <row r="54" spans="2:22">
      <c r="B54" s="33" t="str">
        <f>Master!$B54</f>
        <v>kaos ombak</v>
      </c>
      <c r="C54" s="24">
        <f>SUMIFS(Rekap!$D:$D,Rekap!$B:$B,Out!$B54,Rekap!$C:$C,Out!C$5)</f>
        <v>0</v>
      </c>
      <c r="D54" s="24">
        <f>SUMIFS(Rekap!$D:$D,Rekap!$B:$B,Out!$B54,Rekap!$C:$C,Out!D$5)</f>
        <v>0</v>
      </c>
      <c r="E54" s="24">
        <f>SUMIFS(Rekap!$D:$D,Rekap!$B:$B,Out!$B54,Rekap!$C:$C,Out!E$5)</f>
        <v>0</v>
      </c>
      <c r="F54" s="24">
        <f>SUMIFS(Rekap!$D:$D,Rekap!$B:$B,Out!$B54,Rekap!$C:$C,Out!F$5)</f>
        <v>0</v>
      </c>
      <c r="G54" s="24">
        <f>SUMIFS(Rekap!$D:$D,Rekap!$B:$B,Out!$B54,Rekap!$C:$C,Out!G$5)</f>
        <v>0</v>
      </c>
      <c r="H54" s="24">
        <f>SUMIFS(Rekap!$D:$D,Rekap!$B:$B,Out!$B54,Rekap!$C:$C,Out!H$5)</f>
        <v>0</v>
      </c>
      <c r="I54" s="24">
        <f>SUMIFS(Rekap!$D:$D,Rekap!$B:$B,Out!$B54,Rekap!$C:$C,Out!I$5)</f>
        <v>0</v>
      </c>
      <c r="J54" s="24">
        <f>SUMIFS(Rekap!$D:$D,Rekap!$B:$B,Out!$B54,Rekap!$C:$C,Out!J$5)</f>
        <v>0</v>
      </c>
      <c r="K54" s="24">
        <f>SUMIFS(Rekap!$D:$D,Rekap!$B:$B,Out!$B54,Rekap!$C:$C,Out!K$5)</f>
        <v>0</v>
      </c>
      <c r="L54" s="24">
        <f>SUMIFS(Rekap!$D:$D,Rekap!$B:$B,Out!$B54,Rekap!$C:$C,Out!L$5)</f>
        <v>0</v>
      </c>
      <c r="M54" s="24">
        <f>SUMIFS(Rekap!$D:$D,Rekap!$B:$B,Out!$B54,Rekap!$C:$C,Out!M$5)</f>
        <v>0</v>
      </c>
      <c r="N54" s="24">
        <f>SUMIFS(Rekap!$D:$D,Rekap!$B:$B,Out!$B54,Rekap!$C:$C,Out!N$5)</f>
        <v>0</v>
      </c>
      <c r="O54" s="24">
        <f>SUMIFS(Rekap!$D:$D,Rekap!$B:$B,Out!$B54,Rekap!$C:$C,Out!O$5)</f>
        <v>0</v>
      </c>
      <c r="P54" s="24">
        <f>SUMIFS(Rekap!$D:$D,Rekap!$B:$B,Out!$B54,Rekap!$C:$C,Out!P$5)</f>
        <v>0</v>
      </c>
      <c r="Q54" s="24">
        <f>SUMIFS(Rekap!$D:$D,Rekap!$B:$B,Out!$B54,Rekap!$C:$C,Out!Q$5)</f>
        <v>0</v>
      </c>
      <c r="R54" s="24">
        <f>SUMIFS(Rekap!$D:$D,Rekap!$B:$B,Out!$B54,Rekap!$C:$C,Out!R$5)</f>
        <v>0</v>
      </c>
      <c r="S54" s="24">
        <f>SUMIFS(Rekap!$D:$D,Rekap!$B:$B,Out!$B54,Rekap!$C:$C,Out!S$5)</f>
        <v>0</v>
      </c>
      <c r="T54" s="24">
        <f>SUMIFS(Rekap!$D:$D,Rekap!$B:$B,Out!$B54,Rekap!$C:$C,Out!T$5)</f>
        <v>0</v>
      </c>
      <c r="V54" s="24">
        <f t="shared" si="0"/>
        <v>0</v>
      </c>
    </row>
    <row r="55" spans="2:22">
      <c r="B55" s="33" t="str">
        <f>Master!$B55</f>
        <v>kaos banana kecil</v>
      </c>
      <c r="C55" s="24">
        <f>SUMIFS(Rekap!$D:$D,Rekap!$B:$B,Out!$B55,Rekap!$C:$C,Out!C$5)</f>
        <v>0</v>
      </c>
      <c r="D55" s="24">
        <f>SUMIFS(Rekap!$D:$D,Rekap!$B:$B,Out!$B55,Rekap!$C:$C,Out!D$5)</f>
        <v>0</v>
      </c>
      <c r="E55" s="24">
        <f>SUMIFS(Rekap!$D:$D,Rekap!$B:$B,Out!$B55,Rekap!$C:$C,Out!E$5)</f>
        <v>0</v>
      </c>
      <c r="F55" s="24">
        <f>SUMIFS(Rekap!$D:$D,Rekap!$B:$B,Out!$B55,Rekap!$C:$C,Out!F$5)</f>
        <v>0</v>
      </c>
      <c r="G55" s="24">
        <f>SUMIFS(Rekap!$D:$D,Rekap!$B:$B,Out!$B55,Rekap!$C:$C,Out!G$5)</f>
        <v>0</v>
      </c>
      <c r="H55" s="24">
        <f>SUMIFS(Rekap!$D:$D,Rekap!$B:$B,Out!$B55,Rekap!$C:$C,Out!H$5)</f>
        <v>0</v>
      </c>
      <c r="I55" s="24">
        <f>SUMIFS(Rekap!$D:$D,Rekap!$B:$B,Out!$B55,Rekap!$C:$C,Out!I$5)</f>
        <v>0</v>
      </c>
      <c r="J55" s="24">
        <f>SUMIFS(Rekap!$D:$D,Rekap!$B:$B,Out!$B55,Rekap!$C:$C,Out!J$5)</f>
        <v>0</v>
      </c>
      <c r="K55" s="24">
        <f>SUMIFS(Rekap!$D:$D,Rekap!$B:$B,Out!$B55,Rekap!$C:$C,Out!K$5)</f>
        <v>0</v>
      </c>
      <c r="L55" s="24">
        <f>SUMIFS(Rekap!$D:$D,Rekap!$B:$B,Out!$B55,Rekap!$C:$C,Out!L$5)</f>
        <v>0</v>
      </c>
      <c r="M55" s="24">
        <f>SUMIFS(Rekap!$D:$D,Rekap!$B:$B,Out!$B55,Rekap!$C:$C,Out!M$5)</f>
        <v>0</v>
      </c>
      <c r="N55" s="24">
        <f>SUMIFS(Rekap!$D:$D,Rekap!$B:$B,Out!$B55,Rekap!$C:$C,Out!N$5)</f>
        <v>0</v>
      </c>
      <c r="O55" s="24">
        <f>SUMIFS(Rekap!$D:$D,Rekap!$B:$B,Out!$B55,Rekap!$C:$C,Out!O$5)</f>
        <v>0</v>
      </c>
      <c r="P55" s="24">
        <f>SUMIFS(Rekap!$D:$D,Rekap!$B:$B,Out!$B55,Rekap!$C:$C,Out!P$5)</f>
        <v>0</v>
      </c>
      <c r="Q55" s="24">
        <f>SUMIFS(Rekap!$D:$D,Rekap!$B:$B,Out!$B55,Rekap!$C:$C,Out!Q$5)</f>
        <v>0</v>
      </c>
      <c r="R55" s="24">
        <f>SUMIFS(Rekap!$D:$D,Rekap!$B:$B,Out!$B55,Rekap!$C:$C,Out!R$5)</f>
        <v>0</v>
      </c>
      <c r="S55" s="24">
        <f>SUMIFS(Rekap!$D:$D,Rekap!$B:$B,Out!$B55,Rekap!$C:$C,Out!S$5)</f>
        <v>0</v>
      </c>
      <c r="T55" s="24">
        <f>SUMIFS(Rekap!$D:$D,Rekap!$B:$B,Out!$B55,Rekap!$C:$C,Out!T$5)</f>
        <v>0</v>
      </c>
      <c r="V55" s="24">
        <f t="shared" si="0"/>
        <v>0</v>
      </c>
    </row>
    <row r="56" spans="2:22">
      <c r="B56" s="33" t="str">
        <f>Master!$B56</f>
        <v>kaos banana besar</v>
      </c>
      <c r="C56" s="24">
        <f>SUMIFS(Rekap!$D:$D,Rekap!$B:$B,Out!$B56,Rekap!$C:$C,Out!C$5)</f>
        <v>0</v>
      </c>
      <c r="D56" s="24">
        <f>SUMIFS(Rekap!$D:$D,Rekap!$B:$B,Out!$B56,Rekap!$C:$C,Out!D$5)</f>
        <v>0</v>
      </c>
      <c r="E56" s="24">
        <f>SUMIFS(Rekap!$D:$D,Rekap!$B:$B,Out!$B56,Rekap!$C:$C,Out!E$5)</f>
        <v>0</v>
      </c>
      <c r="F56" s="24">
        <f>SUMIFS(Rekap!$D:$D,Rekap!$B:$B,Out!$B56,Rekap!$C:$C,Out!F$5)</f>
        <v>0</v>
      </c>
      <c r="G56" s="24">
        <f>SUMIFS(Rekap!$D:$D,Rekap!$B:$B,Out!$B56,Rekap!$C:$C,Out!G$5)</f>
        <v>0</v>
      </c>
      <c r="H56" s="24">
        <f>SUMIFS(Rekap!$D:$D,Rekap!$B:$B,Out!$B56,Rekap!$C:$C,Out!H$5)</f>
        <v>0</v>
      </c>
      <c r="I56" s="24">
        <f>SUMIFS(Rekap!$D:$D,Rekap!$B:$B,Out!$B56,Rekap!$C:$C,Out!I$5)</f>
        <v>0</v>
      </c>
      <c r="J56" s="24">
        <f>SUMIFS(Rekap!$D:$D,Rekap!$B:$B,Out!$B56,Rekap!$C:$C,Out!J$5)</f>
        <v>0</v>
      </c>
      <c r="K56" s="24">
        <f>SUMIFS(Rekap!$D:$D,Rekap!$B:$B,Out!$B56,Rekap!$C:$C,Out!K$5)</f>
        <v>0</v>
      </c>
      <c r="L56" s="24">
        <f>SUMIFS(Rekap!$D:$D,Rekap!$B:$B,Out!$B56,Rekap!$C:$C,Out!L$5)</f>
        <v>0</v>
      </c>
      <c r="M56" s="24">
        <f>SUMIFS(Rekap!$D:$D,Rekap!$B:$B,Out!$B56,Rekap!$C:$C,Out!M$5)</f>
        <v>0</v>
      </c>
      <c r="N56" s="24">
        <f>SUMIFS(Rekap!$D:$D,Rekap!$B:$B,Out!$B56,Rekap!$C:$C,Out!N$5)</f>
        <v>0</v>
      </c>
      <c r="O56" s="24">
        <f>SUMIFS(Rekap!$D:$D,Rekap!$B:$B,Out!$B56,Rekap!$C:$C,Out!O$5)</f>
        <v>0</v>
      </c>
      <c r="P56" s="24">
        <f>SUMIFS(Rekap!$D:$D,Rekap!$B:$B,Out!$B56,Rekap!$C:$C,Out!P$5)</f>
        <v>0</v>
      </c>
      <c r="Q56" s="24">
        <f>SUMIFS(Rekap!$D:$D,Rekap!$B:$B,Out!$B56,Rekap!$C:$C,Out!Q$5)</f>
        <v>0</v>
      </c>
      <c r="R56" s="24">
        <f>SUMIFS(Rekap!$D:$D,Rekap!$B:$B,Out!$B56,Rekap!$C:$C,Out!R$5)</f>
        <v>0</v>
      </c>
      <c r="S56" s="24">
        <f>SUMIFS(Rekap!$D:$D,Rekap!$B:$B,Out!$B56,Rekap!$C:$C,Out!S$5)</f>
        <v>0</v>
      </c>
      <c r="T56" s="24">
        <f>SUMIFS(Rekap!$D:$D,Rekap!$B:$B,Out!$B56,Rekap!$C:$C,Out!T$5)</f>
        <v>0</v>
      </c>
      <c r="V56" s="24">
        <f t="shared" si="0"/>
        <v>0</v>
      </c>
    </row>
    <row r="57" spans="2:22">
      <c r="B57" s="33" t="str">
        <f>Master!$B57</f>
        <v>kaos banana krah</v>
      </c>
      <c r="C57" s="24">
        <f>SUMIFS(Rekap!$D:$D,Rekap!$B:$B,Out!$B57,Rekap!$C:$C,Out!C$5)</f>
        <v>0</v>
      </c>
      <c r="D57" s="24">
        <f>SUMIFS(Rekap!$D:$D,Rekap!$B:$B,Out!$B57,Rekap!$C:$C,Out!D$5)</f>
        <v>0</v>
      </c>
      <c r="E57" s="24">
        <f>SUMIFS(Rekap!$D:$D,Rekap!$B:$B,Out!$B57,Rekap!$C:$C,Out!E$5)</f>
        <v>0</v>
      </c>
      <c r="F57" s="24">
        <f>SUMIFS(Rekap!$D:$D,Rekap!$B:$B,Out!$B57,Rekap!$C:$C,Out!F$5)</f>
        <v>0</v>
      </c>
      <c r="G57" s="24">
        <f>SUMIFS(Rekap!$D:$D,Rekap!$B:$B,Out!$B57,Rekap!$C:$C,Out!G$5)</f>
        <v>0</v>
      </c>
      <c r="H57" s="24">
        <f>SUMIFS(Rekap!$D:$D,Rekap!$B:$B,Out!$B57,Rekap!$C:$C,Out!H$5)</f>
        <v>0</v>
      </c>
      <c r="I57" s="24">
        <f>SUMIFS(Rekap!$D:$D,Rekap!$B:$B,Out!$B57,Rekap!$C:$C,Out!I$5)</f>
        <v>0</v>
      </c>
      <c r="J57" s="24">
        <f>SUMIFS(Rekap!$D:$D,Rekap!$B:$B,Out!$B57,Rekap!$C:$C,Out!J$5)</f>
        <v>0</v>
      </c>
      <c r="K57" s="24">
        <f>SUMIFS(Rekap!$D:$D,Rekap!$B:$B,Out!$B57,Rekap!$C:$C,Out!K$5)</f>
        <v>0</v>
      </c>
      <c r="L57" s="24">
        <f>SUMIFS(Rekap!$D:$D,Rekap!$B:$B,Out!$B57,Rekap!$C:$C,Out!L$5)</f>
        <v>0</v>
      </c>
      <c r="M57" s="24">
        <f>SUMIFS(Rekap!$D:$D,Rekap!$B:$B,Out!$B57,Rekap!$C:$C,Out!M$5)</f>
        <v>0</v>
      </c>
      <c r="N57" s="24">
        <f>SUMIFS(Rekap!$D:$D,Rekap!$B:$B,Out!$B57,Rekap!$C:$C,Out!N$5)</f>
        <v>0</v>
      </c>
      <c r="O57" s="24">
        <f>SUMIFS(Rekap!$D:$D,Rekap!$B:$B,Out!$B57,Rekap!$C:$C,Out!O$5)</f>
        <v>0</v>
      </c>
      <c r="P57" s="24">
        <f>SUMIFS(Rekap!$D:$D,Rekap!$B:$B,Out!$B57,Rekap!$C:$C,Out!P$5)</f>
        <v>0</v>
      </c>
      <c r="Q57" s="24">
        <f>SUMIFS(Rekap!$D:$D,Rekap!$B:$B,Out!$B57,Rekap!$C:$C,Out!Q$5)</f>
        <v>0</v>
      </c>
      <c r="R57" s="24">
        <f>SUMIFS(Rekap!$D:$D,Rekap!$B:$B,Out!$B57,Rekap!$C:$C,Out!R$5)</f>
        <v>0</v>
      </c>
      <c r="S57" s="24">
        <f>SUMIFS(Rekap!$D:$D,Rekap!$B:$B,Out!$B57,Rekap!$C:$C,Out!S$5)</f>
        <v>0</v>
      </c>
      <c r="T57" s="24">
        <f>SUMIFS(Rekap!$D:$D,Rekap!$B:$B,Out!$B57,Rekap!$C:$C,Out!T$5)</f>
        <v>0</v>
      </c>
      <c r="V57" s="24">
        <f t="shared" si="0"/>
        <v>0</v>
      </c>
    </row>
    <row r="58" spans="2:22">
      <c r="B58" s="33" t="str">
        <f>Master!$B58</f>
        <v>kaos banana TP</v>
      </c>
      <c r="C58" s="24">
        <f>SUMIFS(Rekap!$D:$D,Rekap!$B:$B,Out!$B58,Rekap!$C:$C,Out!C$5)</f>
        <v>0</v>
      </c>
      <c r="D58" s="24">
        <f>SUMIFS(Rekap!$D:$D,Rekap!$B:$B,Out!$B58,Rekap!$C:$C,Out!D$5)</f>
        <v>0</v>
      </c>
      <c r="E58" s="24">
        <f>SUMIFS(Rekap!$D:$D,Rekap!$B:$B,Out!$B58,Rekap!$C:$C,Out!E$5)</f>
        <v>0</v>
      </c>
      <c r="F58" s="24">
        <f>SUMIFS(Rekap!$D:$D,Rekap!$B:$B,Out!$B58,Rekap!$C:$C,Out!F$5)</f>
        <v>0</v>
      </c>
      <c r="G58" s="24">
        <f>SUMIFS(Rekap!$D:$D,Rekap!$B:$B,Out!$B58,Rekap!$C:$C,Out!G$5)</f>
        <v>0</v>
      </c>
      <c r="H58" s="24">
        <f>SUMIFS(Rekap!$D:$D,Rekap!$B:$B,Out!$B58,Rekap!$C:$C,Out!H$5)</f>
        <v>0</v>
      </c>
      <c r="I58" s="24">
        <f>SUMIFS(Rekap!$D:$D,Rekap!$B:$B,Out!$B58,Rekap!$C:$C,Out!I$5)</f>
        <v>0</v>
      </c>
      <c r="J58" s="24">
        <f>SUMIFS(Rekap!$D:$D,Rekap!$B:$B,Out!$B58,Rekap!$C:$C,Out!J$5)</f>
        <v>0</v>
      </c>
      <c r="K58" s="24">
        <f>SUMIFS(Rekap!$D:$D,Rekap!$B:$B,Out!$B58,Rekap!$C:$C,Out!K$5)</f>
        <v>0</v>
      </c>
      <c r="L58" s="24">
        <f>SUMIFS(Rekap!$D:$D,Rekap!$B:$B,Out!$B58,Rekap!$C:$C,Out!L$5)</f>
        <v>0</v>
      </c>
      <c r="M58" s="24">
        <f>SUMIFS(Rekap!$D:$D,Rekap!$B:$B,Out!$B58,Rekap!$C:$C,Out!M$5)</f>
        <v>0</v>
      </c>
      <c r="N58" s="24">
        <f>SUMIFS(Rekap!$D:$D,Rekap!$B:$B,Out!$B58,Rekap!$C:$C,Out!N$5)</f>
        <v>0</v>
      </c>
      <c r="O58" s="24">
        <f>SUMIFS(Rekap!$D:$D,Rekap!$B:$B,Out!$B58,Rekap!$C:$C,Out!O$5)</f>
        <v>0</v>
      </c>
      <c r="P58" s="24">
        <f>SUMIFS(Rekap!$D:$D,Rekap!$B:$B,Out!$B58,Rekap!$C:$C,Out!P$5)</f>
        <v>0</v>
      </c>
      <c r="Q58" s="24">
        <f>SUMIFS(Rekap!$D:$D,Rekap!$B:$B,Out!$B58,Rekap!$C:$C,Out!Q$5)</f>
        <v>0</v>
      </c>
      <c r="R58" s="24">
        <f>SUMIFS(Rekap!$D:$D,Rekap!$B:$B,Out!$B58,Rekap!$C:$C,Out!R$5)</f>
        <v>0</v>
      </c>
      <c r="S58" s="24">
        <f>SUMIFS(Rekap!$D:$D,Rekap!$B:$B,Out!$B58,Rekap!$C:$C,Out!S$5)</f>
        <v>0</v>
      </c>
      <c r="T58" s="24">
        <f>SUMIFS(Rekap!$D:$D,Rekap!$B:$B,Out!$B58,Rekap!$C:$C,Out!T$5)</f>
        <v>0</v>
      </c>
      <c r="V58" s="24">
        <f t="shared" si="0"/>
        <v>0</v>
      </c>
    </row>
    <row r="59" spans="2:22">
      <c r="B59" s="33" t="str">
        <f>Master!$B59</f>
        <v>Dress Banana</v>
      </c>
      <c r="C59" s="24">
        <f>SUMIFS(Rekap!$D:$D,Rekap!$B:$B,Out!$B59,Rekap!$C:$C,Out!C$5)</f>
        <v>0</v>
      </c>
      <c r="D59" s="24">
        <f>SUMIFS(Rekap!$D:$D,Rekap!$B:$B,Out!$B59,Rekap!$C:$C,Out!D$5)</f>
        <v>0</v>
      </c>
      <c r="E59" s="24">
        <f>SUMIFS(Rekap!$D:$D,Rekap!$B:$B,Out!$B59,Rekap!$C:$C,Out!E$5)</f>
        <v>0</v>
      </c>
      <c r="F59" s="24">
        <f>SUMIFS(Rekap!$D:$D,Rekap!$B:$B,Out!$B59,Rekap!$C:$C,Out!F$5)</f>
        <v>0</v>
      </c>
      <c r="G59" s="24">
        <f>SUMIFS(Rekap!$D:$D,Rekap!$B:$B,Out!$B59,Rekap!$C:$C,Out!G$5)</f>
        <v>0</v>
      </c>
      <c r="H59" s="24">
        <f>SUMIFS(Rekap!$D:$D,Rekap!$B:$B,Out!$B59,Rekap!$C:$C,Out!H$5)</f>
        <v>0</v>
      </c>
      <c r="I59" s="24">
        <f>SUMIFS(Rekap!$D:$D,Rekap!$B:$B,Out!$B59,Rekap!$C:$C,Out!I$5)</f>
        <v>0</v>
      </c>
      <c r="J59" s="24">
        <f>SUMIFS(Rekap!$D:$D,Rekap!$B:$B,Out!$B59,Rekap!$C:$C,Out!J$5)</f>
        <v>0</v>
      </c>
      <c r="K59" s="24">
        <f>SUMIFS(Rekap!$D:$D,Rekap!$B:$B,Out!$B59,Rekap!$C:$C,Out!K$5)</f>
        <v>0</v>
      </c>
      <c r="L59" s="24">
        <f>SUMIFS(Rekap!$D:$D,Rekap!$B:$B,Out!$B59,Rekap!$C:$C,Out!L$5)</f>
        <v>0</v>
      </c>
      <c r="M59" s="24">
        <f>SUMIFS(Rekap!$D:$D,Rekap!$B:$B,Out!$B59,Rekap!$C:$C,Out!M$5)</f>
        <v>0</v>
      </c>
      <c r="N59" s="24">
        <f>SUMIFS(Rekap!$D:$D,Rekap!$B:$B,Out!$B59,Rekap!$C:$C,Out!N$5)</f>
        <v>0</v>
      </c>
      <c r="O59" s="24">
        <f>SUMIFS(Rekap!$D:$D,Rekap!$B:$B,Out!$B59,Rekap!$C:$C,Out!O$5)</f>
        <v>0</v>
      </c>
      <c r="P59" s="24">
        <f>SUMIFS(Rekap!$D:$D,Rekap!$B:$B,Out!$B59,Rekap!$C:$C,Out!P$5)</f>
        <v>0</v>
      </c>
      <c r="Q59" s="24">
        <f>SUMIFS(Rekap!$D:$D,Rekap!$B:$B,Out!$B59,Rekap!$C:$C,Out!Q$5)</f>
        <v>0</v>
      </c>
      <c r="R59" s="24">
        <f>SUMIFS(Rekap!$D:$D,Rekap!$B:$B,Out!$B59,Rekap!$C:$C,Out!R$5)</f>
        <v>0</v>
      </c>
      <c r="S59" s="24">
        <f>SUMIFS(Rekap!$D:$D,Rekap!$B:$B,Out!$B59,Rekap!$C:$C,Out!S$5)</f>
        <v>0</v>
      </c>
      <c r="T59" s="24">
        <f>SUMIFS(Rekap!$D:$D,Rekap!$B:$B,Out!$B59,Rekap!$C:$C,Out!T$5)</f>
        <v>0</v>
      </c>
      <c r="V59" s="24">
        <f t="shared" si="0"/>
        <v>0</v>
      </c>
    </row>
    <row r="60" spans="2:22">
      <c r="B60" s="33" t="str">
        <f>Master!$B60</f>
        <v>Kaos Kids</v>
      </c>
      <c r="C60" s="24">
        <f>SUMIFS(Rekap!$D:$D,Rekap!$B:$B,Out!$B60,Rekap!$C:$C,Out!C$5)</f>
        <v>0</v>
      </c>
      <c r="D60" s="24">
        <f>SUMIFS(Rekap!$D:$D,Rekap!$B:$B,Out!$B60,Rekap!$C:$C,Out!D$5)</f>
        <v>0</v>
      </c>
      <c r="E60" s="24">
        <f>SUMIFS(Rekap!$D:$D,Rekap!$B:$B,Out!$B60,Rekap!$C:$C,Out!E$5)</f>
        <v>0</v>
      </c>
      <c r="F60" s="24">
        <f>SUMIFS(Rekap!$D:$D,Rekap!$B:$B,Out!$B60,Rekap!$C:$C,Out!F$5)</f>
        <v>0</v>
      </c>
      <c r="G60" s="24">
        <f>SUMIFS(Rekap!$D:$D,Rekap!$B:$B,Out!$B60,Rekap!$C:$C,Out!G$5)</f>
        <v>0</v>
      </c>
      <c r="H60" s="24">
        <f>SUMIFS(Rekap!$D:$D,Rekap!$B:$B,Out!$B60,Rekap!$C:$C,Out!H$5)</f>
        <v>0</v>
      </c>
      <c r="I60" s="24">
        <f>SUMIFS(Rekap!$D:$D,Rekap!$B:$B,Out!$B60,Rekap!$C:$C,Out!I$5)</f>
        <v>0</v>
      </c>
      <c r="J60" s="24">
        <f>SUMIFS(Rekap!$D:$D,Rekap!$B:$B,Out!$B60,Rekap!$C:$C,Out!J$5)</f>
        <v>0</v>
      </c>
      <c r="K60" s="24">
        <f>SUMIFS(Rekap!$D:$D,Rekap!$B:$B,Out!$B60,Rekap!$C:$C,Out!K$5)</f>
        <v>0</v>
      </c>
      <c r="L60" s="24">
        <f>SUMIFS(Rekap!$D:$D,Rekap!$B:$B,Out!$B60,Rekap!$C:$C,Out!L$5)</f>
        <v>0</v>
      </c>
      <c r="M60" s="24">
        <f>SUMIFS(Rekap!$D:$D,Rekap!$B:$B,Out!$B60,Rekap!$C:$C,Out!M$5)</f>
        <v>0</v>
      </c>
      <c r="N60" s="24">
        <f>SUMIFS(Rekap!$D:$D,Rekap!$B:$B,Out!$B60,Rekap!$C:$C,Out!N$5)</f>
        <v>0</v>
      </c>
      <c r="O60" s="24">
        <f>SUMIFS(Rekap!$D:$D,Rekap!$B:$B,Out!$B60,Rekap!$C:$C,Out!O$5)</f>
        <v>0</v>
      </c>
      <c r="P60" s="24">
        <f>SUMIFS(Rekap!$D:$D,Rekap!$B:$B,Out!$B60,Rekap!$C:$C,Out!P$5)</f>
        <v>0</v>
      </c>
      <c r="Q60" s="24">
        <f>SUMIFS(Rekap!$D:$D,Rekap!$B:$B,Out!$B60,Rekap!$C:$C,Out!Q$5)</f>
        <v>0</v>
      </c>
      <c r="R60" s="24">
        <f>SUMIFS(Rekap!$D:$D,Rekap!$B:$B,Out!$B60,Rekap!$C:$C,Out!R$5)</f>
        <v>0</v>
      </c>
      <c r="S60" s="24">
        <f>SUMIFS(Rekap!$D:$D,Rekap!$B:$B,Out!$B60,Rekap!$C:$C,Out!S$5)</f>
        <v>0</v>
      </c>
      <c r="T60" s="24">
        <f>SUMIFS(Rekap!$D:$D,Rekap!$B:$B,Out!$B60,Rekap!$C:$C,Out!T$5)</f>
        <v>0</v>
      </c>
      <c r="V60" s="24">
        <f t="shared" si="0"/>
        <v>0</v>
      </c>
    </row>
    <row r="61" spans="2:22">
      <c r="B61" s="33" t="str">
        <f>Master!$B61</f>
        <v>set ST banana</v>
      </c>
      <c r="C61" s="24">
        <f>SUMIFS(Rekap!$D:$D,Rekap!$B:$B,Out!$B61,Rekap!$C:$C,Out!C$5)</f>
        <v>0</v>
      </c>
      <c r="D61" s="24">
        <f>SUMIFS(Rekap!$D:$D,Rekap!$B:$B,Out!$B61,Rekap!$C:$C,Out!D$5)</f>
        <v>0</v>
      </c>
      <c r="E61" s="24">
        <f>SUMIFS(Rekap!$D:$D,Rekap!$B:$B,Out!$B61,Rekap!$C:$C,Out!E$5)</f>
        <v>0</v>
      </c>
      <c r="F61" s="24">
        <f>SUMIFS(Rekap!$D:$D,Rekap!$B:$B,Out!$B61,Rekap!$C:$C,Out!F$5)</f>
        <v>0</v>
      </c>
      <c r="G61" s="24">
        <f>SUMIFS(Rekap!$D:$D,Rekap!$B:$B,Out!$B61,Rekap!$C:$C,Out!G$5)</f>
        <v>0</v>
      </c>
      <c r="H61" s="24">
        <f>SUMIFS(Rekap!$D:$D,Rekap!$B:$B,Out!$B61,Rekap!$C:$C,Out!H$5)</f>
        <v>0</v>
      </c>
      <c r="I61" s="24">
        <f>SUMIFS(Rekap!$D:$D,Rekap!$B:$B,Out!$B61,Rekap!$C:$C,Out!I$5)</f>
        <v>0</v>
      </c>
      <c r="J61" s="24">
        <f>SUMIFS(Rekap!$D:$D,Rekap!$B:$B,Out!$B61,Rekap!$C:$C,Out!J$5)</f>
        <v>0</v>
      </c>
      <c r="K61" s="24">
        <f>SUMIFS(Rekap!$D:$D,Rekap!$B:$B,Out!$B61,Rekap!$C:$C,Out!K$5)</f>
        <v>0</v>
      </c>
      <c r="L61" s="24">
        <f>SUMIFS(Rekap!$D:$D,Rekap!$B:$B,Out!$B61,Rekap!$C:$C,Out!L$5)</f>
        <v>0</v>
      </c>
      <c r="M61" s="24">
        <f>SUMIFS(Rekap!$D:$D,Rekap!$B:$B,Out!$B61,Rekap!$C:$C,Out!M$5)</f>
        <v>0</v>
      </c>
      <c r="N61" s="24">
        <f>SUMIFS(Rekap!$D:$D,Rekap!$B:$B,Out!$B61,Rekap!$C:$C,Out!N$5)</f>
        <v>0</v>
      </c>
      <c r="O61" s="24">
        <f>SUMIFS(Rekap!$D:$D,Rekap!$B:$B,Out!$B61,Rekap!$C:$C,Out!O$5)</f>
        <v>0</v>
      </c>
      <c r="P61" s="24">
        <f>SUMIFS(Rekap!$D:$D,Rekap!$B:$B,Out!$B61,Rekap!$C:$C,Out!P$5)</f>
        <v>0</v>
      </c>
      <c r="Q61" s="24">
        <f>SUMIFS(Rekap!$D:$D,Rekap!$B:$B,Out!$B61,Rekap!$C:$C,Out!Q$5)</f>
        <v>0</v>
      </c>
      <c r="R61" s="24">
        <f>SUMIFS(Rekap!$D:$D,Rekap!$B:$B,Out!$B61,Rekap!$C:$C,Out!R$5)</f>
        <v>0</v>
      </c>
      <c r="S61" s="24">
        <f>SUMIFS(Rekap!$D:$D,Rekap!$B:$B,Out!$B61,Rekap!$C:$C,Out!S$5)</f>
        <v>0</v>
      </c>
      <c r="T61" s="24">
        <f>SUMIFS(Rekap!$D:$D,Rekap!$B:$B,Out!$B61,Rekap!$C:$C,Out!T$5)</f>
        <v>0</v>
      </c>
      <c r="V61" s="24">
        <f t="shared" si="0"/>
        <v>0</v>
      </c>
    </row>
    <row r="62" spans="2:22">
      <c r="B62" s="33" t="str">
        <f>Master!$B62</f>
        <v>kaos minerva</v>
      </c>
      <c r="C62" s="24">
        <f>SUMIFS(Rekap!$D:$D,Rekap!$B:$B,Out!$B62,Rekap!$C:$C,Out!C$5)</f>
        <v>0</v>
      </c>
      <c r="D62" s="24">
        <f>SUMIFS(Rekap!$D:$D,Rekap!$B:$B,Out!$B62,Rekap!$C:$C,Out!D$5)</f>
        <v>0</v>
      </c>
      <c r="E62" s="24">
        <f>SUMIFS(Rekap!$D:$D,Rekap!$B:$B,Out!$B62,Rekap!$C:$C,Out!E$5)</f>
        <v>0</v>
      </c>
      <c r="F62" s="24">
        <f>SUMIFS(Rekap!$D:$D,Rekap!$B:$B,Out!$B62,Rekap!$C:$C,Out!F$5)</f>
        <v>0</v>
      </c>
      <c r="G62" s="24">
        <f>SUMIFS(Rekap!$D:$D,Rekap!$B:$B,Out!$B62,Rekap!$C:$C,Out!G$5)</f>
        <v>0</v>
      </c>
      <c r="H62" s="24">
        <f>SUMIFS(Rekap!$D:$D,Rekap!$B:$B,Out!$B62,Rekap!$C:$C,Out!H$5)</f>
        <v>0</v>
      </c>
      <c r="I62" s="24">
        <f>SUMIFS(Rekap!$D:$D,Rekap!$B:$B,Out!$B62,Rekap!$C:$C,Out!I$5)</f>
        <v>0</v>
      </c>
      <c r="J62" s="24">
        <f>SUMIFS(Rekap!$D:$D,Rekap!$B:$B,Out!$B62,Rekap!$C:$C,Out!J$5)</f>
        <v>0</v>
      </c>
      <c r="K62" s="24">
        <f>SUMIFS(Rekap!$D:$D,Rekap!$B:$B,Out!$B62,Rekap!$C:$C,Out!K$5)</f>
        <v>0</v>
      </c>
      <c r="L62" s="24">
        <f>SUMIFS(Rekap!$D:$D,Rekap!$B:$B,Out!$B62,Rekap!$C:$C,Out!L$5)</f>
        <v>0</v>
      </c>
      <c r="M62" s="24">
        <f>SUMIFS(Rekap!$D:$D,Rekap!$B:$B,Out!$B62,Rekap!$C:$C,Out!M$5)</f>
        <v>0</v>
      </c>
      <c r="N62" s="24">
        <f>SUMIFS(Rekap!$D:$D,Rekap!$B:$B,Out!$B62,Rekap!$C:$C,Out!N$5)</f>
        <v>0</v>
      </c>
      <c r="O62" s="24">
        <f>SUMIFS(Rekap!$D:$D,Rekap!$B:$B,Out!$B62,Rekap!$C:$C,Out!O$5)</f>
        <v>0</v>
      </c>
      <c r="P62" s="24">
        <f>SUMIFS(Rekap!$D:$D,Rekap!$B:$B,Out!$B62,Rekap!$C:$C,Out!P$5)</f>
        <v>0</v>
      </c>
      <c r="Q62" s="24">
        <f>SUMIFS(Rekap!$D:$D,Rekap!$B:$B,Out!$B62,Rekap!$C:$C,Out!Q$5)</f>
        <v>0</v>
      </c>
      <c r="R62" s="24">
        <f>SUMIFS(Rekap!$D:$D,Rekap!$B:$B,Out!$B62,Rekap!$C:$C,Out!R$5)</f>
        <v>0</v>
      </c>
      <c r="S62" s="24">
        <f>SUMIFS(Rekap!$D:$D,Rekap!$B:$B,Out!$B62,Rekap!$C:$C,Out!S$5)</f>
        <v>0</v>
      </c>
      <c r="T62" s="24">
        <f>SUMIFS(Rekap!$D:$D,Rekap!$B:$B,Out!$B62,Rekap!$C:$C,Out!T$5)</f>
        <v>0</v>
      </c>
      <c r="V62" s="24">
        <f t="shared" si="0"/>
        <v>0</v>
      </c>
    </row>
    <row r="63" spans="2:22">
      <c r="B63" s="33" t="str">
        <f>Master!$B63</f>
        <v>kaos C/15 sablon</v>
      </c>
      <c r="C63" s="24">
        <f>SUMIFS(Rekap!$D:$D,Rekap!$B:$B,Out!$B63,Rekap!$C:$C,Out!C$5)</f>
        <v>0</v>
      </c>
      <c r="D63" s="24">
        <f>SUMIFS(Rekap!$D:$D,Rekap!$B:$B,Out!$B63,Rekap!$C:$C,Out!D$5)</f>
        <v>0</v>
      </c>
      <c r="E63" s="24">
        <f>SUMIFS(Rekap!$D:$D,Rekap!$B:$B,Out!$B63,Rekap!$C:$C,Out!E$5)</f>
        <v>0</v>
      </c>
      <c r="F63" s="24">
        <f>SUMIFS(Rekap!$D:$D,Rekap!$B:$B,Out!$B63,Rekap!$C:$C,Out!F$5)</f>
        <v>0</v>
      </c>
      <c r="G63" s="24">
        <f>SUMIFS(Rekap!$D:$D,Rekap!$B:$B,Out!$B63,Rekap!$C:$C,Out!G$5)</f>
        <v>0</v>
      </c>
      <c r="H63" s="24">
        <f>SUMIFS(Rekap!$D:$D,Rekap!$B:$B,Out!$B63,Rekap!$C:$C,Out!H$5)</f>
        <v>0</v>
      </c>
      <c r="I63" s="24">
        <f>SUMIFS(Rekap!$D:$D,Rekap!$B:$B,Out!$B63,Rekap!$C:$C,Out!I$5)</f>
        <v>0</v>
      </c>
      <c r="J63" s="24">
        <f>SUMIFS(Rekap!$D:$D,Rekap!$B:$B,Out!$B63,Rekap!$C:$C,Out!J$5)</f>
        <v>0</v>
      </c>
      <c r="K63" s="24">
        <f>SUMIFS(Rekap!$D:$D,Rekap!$B:$B,Out!$B63,Rekap!$C:$C,Out!K$5)</f>
        <v>0</v>
      </c>
      <c r="L63" s="24">
        <f>SUMIFS(Rekap!$D:$D,Rekap!$B:$B,Out!$B63,Rekap!$C:$C,Out!L$5)</f>
        <v>0</v>
      </c>
      <c r="M63" s="24">
        <f>SUMIFS(Rekap!$D:$D,Rekap!$B:$B,Out!$B63,Rekap!$C:$C,Out!M$5)</f>
        <v>0</v>
      </c>
      <c r="N63" s="24">
        <f>SUMIFS(Rekap!$D:$D,Rekap!$B:$B,Out!$B63,Rekap!$C:$C,Out!N$5)</f>
        <v>0</v>
      </c>
      <c r="O63" s="24">
        <f>SUMIFS(Rekap!$D:$D,Rekap!$B:$B,Out!$B63,Rekap!$C:$C,Out!O$5)</f>
        <v>0</v>
      </c>
      <c r="P63" s="24">
        <f>SUMIFS(Rekap!$D:$D,Rekap!$B:$B,Out!$B63,Rekap!$C:$C,Out!P$5)</f>
        <v>0</v>
      </c>
      <c r="Q63" s="24">
        <f>SUMIFS(Rekap!$D:$D,Rekap!$B:$B,Out!$B63,Rekap!$C:$C,Out!Q$5)</f>
        <v>0</v>
      </c>
      <c r="R63" s="24">
        <f>SUMIFS(Rekap!$D:$D,Rekap!$B:$B,Out!$B63,Rekap!$C:$C,Out!R$5)</f>
        <v>0</v>
      </c>
      <c r="S63" s="24">
        <f>SUMIFS(Rekap!$D:$D,Rekap!$B:$B,Out!$B63,Rekap!$C:$C,Out!S$5)</f>
        <v>0</v>
      </c>
      <c r="T63" s="24">
        <f>SUMIFS(Rekap!$D:$D,Rekap!$B:$B,Out!$B63,Rekap!$C:$C,Out!T$5)</f>
        <v>0</v>
      </c>
      <c r="V63" s="24">
        <f t="shared" si="0"/>
        <v>0</v>
      </c>
    </row>
    <row r="64" spans="2:22">
      <c r="B64" s="33" t="str">
        <f>Master!$B64</f>
        <v>kaos C/15 cewe</v>
      </c>
      <c r="C64" s="24">
        <f>SUMIFS(Rekap!$D:$D,Rekap!$B:$B,Out!$B64,Rekap!$C:$C,Out!C$5)</f>
        <v>0</v>
      </c>
      <c r="D64" s="24">
        <f>SUMIFS(Rekap!$D:$D,Rekap!$B:$B,Out!$B64,Rekap!$C:$C,Out!D$5)</f>
        <v>0</v>
      </c>
      <c r="E64" s="24">
        <f>SUMIFS(Rekap!$D:$D,Rekap!$B:$B,Out!$B64,Rekap!$C:$C,Out!E$5)</f>
        <v>0</v>
      </c>
      <c r="F64" s="24">
        <f>SUMIFS(Rekap!$D:$D,Rekap!$B:$B,Out!$B64,Rekap!$C:$C,Out!F$5)</f>
        <v>0</v>
      </c>
      <c r="G64" s="24">
        <f>SUMIFS(Rekap!$D:$D,Rekap!$B:$B,Out!$B64,Rekap!$C:$C,Out!G$5)</f>
        <v>0</v>
      </c>
      <c r="H64" s="24">
        <f>SUMIFS(Rekap!$D:$D,Rekap!$B:$B,Out!$B64,Rekap!$C:$C,Out!H$5)</f>
        <v>0</v>
      </c>
      <c r="I64" s="24">
        <f>SUMIFS(Rekap!$D:$D,Rekap!$B:$B,Out!$B64,Rekap!$C:$C,Out!I$5)</f>
        <v>0</v>
      </c>
      <c r="J64" s="24">
        <f>SUMIFS(Rekap!$D:$D,Rekap!$B:$B,Out!$B64,Rekap!$C:$C,Out!J$5)</f>
        <v>0</v>
      </c>
      <c r="K64" s="24">
        <f>SUMIFS(Rekap!$D:$D,Rekap!$B:$B,Out!$B64,Rekap!$C:$C,Out!K$5)</f>
        <v>0</v>
      </c>
      <c r="L64" s="24">
        <f>SUMIFS(Rekap!$D:$D,Rekap!$B:$B,Out!$B64,Rekap!$C:$C,Out!L$5)</f>
        <v>0</v>
      </c>
      <c r="M64" s="24">
        <f>SUMIFS(Rekap!$D:$D,Rekap!$B:$B,Out!$B64,Rekap!$C:$C,Out!M$5)</f>
        <v>0</v>
      </c>
      <c r="N64" s="24">
        <f>SUMIFS(Rekap!$D:$D,Rekap!$B:$B,Out!$B64,Rekap!$C:$C,Out!N$5)</f>
        <v>0</v>
      </c>
      <c r="O64" s="24">
        <f>SUMIFS(Rekap!$D:$D,Rekap!$B:$B,Out!$B64,Rekap!$C:$C,Out!O$5)</f>
        <v>0</v>
      </c>
      <c r="P64" s="24">
        <f>SUMIFS(Rekap!$D:$D,Rekap!$B:$B,Out!$B64,Rekap!$C:$C,Out!P$5)</f>
        <v>0</v>
      </c>
      <c r="Q64" s="24">
        <f>SUMIFS(Rekap!$D:$D,Rekap!$B:$B,Out!$B64,Rekap!$C:$C,Out!Q$5)</f>
        <v>0</v>
      </c>
      <c r="R64" s="24">
        <f>SUMIFS(Rekap!$D:$D,Rekap!$B:$B,Out!$B64,Rekap!$C:$C,Out!R$5)</f>
        <v>0</v>
      </c>
      <c r="S64" s="24">
        <f>SUMIFS(Rekap!$D:$D,Rekap!$B:$B,Out!$B64,Rekap!$C:$C,Out!S$5)</f>
        <v>0</v>
      </c>
      <c r="T64" s="24">
        <f>SUMIFS(Rekap!$D:$D,Rekap!$B:$B,Out!$B64,Rekap!$C:$C,Out!T$5)</f>
        <v>0</v>
      </c>
      <c r="V64" s="24">
        <f t="shared" si="0"/>
        <v>0</v>
      </c>
    </row>
    <row r="65" spans="2:22">
      <c r="B65" s="33" t="str">
        <f>Master!$B65</f>
        <v>kaos gliter</v>
      </c>
      <c r="C65" s="24">
        <f>SUMIFS(Rekap!$D:$D,Rekap!$B:$B,Out!$B65,Rekap!$C:$C,Out!C$5)</f>
        <v>0</v>
      </c>
      <c r="D65" s="24">
        <f>SUMIFS(Rekap!$D:$D,Rekap!$B:$B,Out!$B65,Rekap!$C:$C,Out!D$5)</f>
        <v>0</v>
      </c>
      <c r="E65" s="24">
        <f>SUMIFS(Rekap!$D:$D,Rekap!$B:$B,Out!$B65,Rekap!$C:$C,Out!E$5)</f>
        <v>0</v>
      </c>
      <c r="F65" s="24">
        <f>SUMIFS(Rekap!$D:$D,Rekap!$B:$B,Out!$B65,Rekap!$C:$C,Out!F$5)</f>
        <v>0</v>
      </c>
      <c r="G65" s="24">
        <f>SUMIFS(Rekap!$D:$D,Rekap!$B:$B,Out!$B65,Rekap!$C:$C,Out!G$5)</f>
        <v>0</v>
      </c>
      <c r="H65" s="24">
        <f>SUMIFS(Rekap!$D:$D,Rekap!$B:$B,Out!$B65,Rekap!$C:$C,Out!H$5)</f>
        <v>0</v>
      </c>
      <c r="I65" s="24">
        <f>SUMIFS(Rekap!$D:$D,Rekap!$B:$B,Out!$B65,Rekap!$C:$C,Out!I$5)</f>
        <v>0</v>
      </c>
      <c r="J65" s="24">
        <f>SUMIFS(Rekap!$D:$D,Rekap!$B:$B,Out!$B65,Rekap!$C:$C,Out!J$5)</f>
        <v>0</v>
      </c>
      <c r="K65" s="24">
        <f>SUMIFS(Rekap!$D:$D,Rekap!$B:$B,Out!$B65,Rekap!$C:$C,Out!K$5)</f>
        <v>0</v>
      </c>
      <c r="L65" s="24">
        <f>SUMIFS(Rekap!$D:$D,Rekap!$B:$B,Out!$B65,Rekap!$C:$C,Out!L$5)</f>
        <v>0</v>
      </c>
      <c r="M65" s="24">
        <f>SUMIFS(Rekap!$D:$D,Rekap!$B:$B,Out!$B65,Rekap!$C:$C,Out!M$5)</f>
        <v>0</v>
      </c>
      <c r="N65" s="24">
        <f>SUMIFS(Rekap!$D:$D,Rekap!$B:$B,Out!$B65,Rekap!$C:$C,Out!N$5)</f>
        <v>0</v>
      </c>
      <c r="O65" s="24">
        <f>SUMIFS(Rekap!$D:$D,Rekap!$B:$B,Out!$B65,Rekap!$C:$C,Out!O$5)</f>
        <v>0</v>
      </c>
      <c r="P65" s="24">
        <f>SUMIFS(Rekap!$D:$D,Rekap!$B:$B,Out!$B65,Rekap!$C:$C,Out!P$5)</f>
        <v>0</v>
      </c>
      <c r="Q65" s="24">
        <f>SUMIFS(Rekap!$D:$D,Rekap!$B:$B,Out!$B65,Rekap!$C:$C,Out!Q$5)</f>
        <v>0</v>
      </c>
      <c r="R65" s="24">
        <f>SUMIFS(Rekap!$D:$D,Rekap!$B:$B,Out!$B65,Rekap!$C:$C,Out!R$5)</f>
        <v>0</v>
      </c>
      <c r="S65" s="24">
        <f>SUMIFS(Rekap!$D:$D,Rekap!$B:$B,Out!$B65,Rekap!$C:$C,Out!S$5)</f>
        <v>0</v>
      </c>
      <c r="T65" s="24">
        <f>SUMIFS(Rekap!$D:$D,Rekap!$B:$B,Out!$B65,Rekap!$C:$C,Out!T$5)</f>
        <v>0</v>
      </c>
      <c r="V65" s="24">
        <f t="shared" si="0"/>
        <v>0</v>
      </c>
    </row>
    <row r="66" spans="2:22">
      <c r="B66" s="33" t="str">
        <f>Master!$B66</f>
        <v>kaos stabilo putih</v>
      </c>
      <c r="C66" s="24">
        <f>SUMIFS(Rekap!$D:$D,Rekap!$B:$B,Out!$B66,Rekap!$C:$C,Out!C$5)</f>
        <v>0</v>
      </c>
      <c r="D66" s="24">
        <f>SUMIFS(Rekap!$D:$D,Rekap!$B:$B,Out!$B66,Rekap!$C:$C,Out!D$5)</f>
        <v>0</v>
      </c>
      <c r="E66" s="24">
        <f>SUMIFS(Rekap!$D:$D,Rekap!$B:$B,Out!$B66,Rekap!$C:$C,Out!E$5)</f>
        <v>0</v>
      </c>
      <c r="F66" s="24">
        <f>SUMIFS(Rekap!$D:$D,Rekap!$B:$B,Out!$B66,Rekap!$C:$C,Out!F$5)</f>
        <v>0</v>
      </c>
      <c r="G66" s="24">
        <f>SUMIFS(Rekap!$D:$D,Rekap!$B:$B,Out!$B66,Rekap!$C:$C,Out!G$5)</f>
        <v>0</v>
      </c>
      <c r="H66" s="24">
        <f>SUMIFS(Rekap!$D:$D,Rekap!$B:$B,Out!$B66,Rekap!$C:$C,Out!H$5)</f>
        <v>0</v>
      </c>
      <c r="I66" s="24">
        <f>SUMIFS(Rekap!$D:$D,Rekap!$B:$B,Out!$B66,Rekap!$C:$C,Out!I$5)</f>
        <v>0</v>
      </c>
      <c r="J66" s="24">
        <f>SUMIFS(Rekap!$D:$D,Rekap!$B:$B,Out!$B66,Rekap!$C:$C,Out!J$5)</f>
        <v>0</v>
      </c>
      <c r="K66" s="24">
        <f>SUMIFS(Rekap!$D:$D,Rekap!$B:$B,Out!$B66,Rekap!$C:$C,Out!K$5)</f>
        <v>0</v>
      </c>
      <c r="L66" s="24">
        <f>SUMIFS(Rekap!$D:$D,Rekap!$B:$B,Out!$B66,Rekap!$C:$C,Out!L$5)</f>
        <v>0</v>
      </c>
      <c r="M66" s="24">
        <f>SUMIFS(Rekap!$D:$D,Rekap!$B:$B,Out!$B66,Rekap!$C:$C,Out!M$5)</f>
        <v>0</v>
      </c>
      <c r="N66" s="24">
        <f>SUMIFS(Rekap!$D:$D,Rekap!$B:$B,Out!$B66,Rekap!$C:$C,Out!N$5)</f>
        <v>0</v>
      </c>
      <c r="O66" s="24">
        <f>SUMIFS(Rekap!$D:$D,Rekap!$B:$B,Out!$B66,Rekap!$C:$C,Out!O$5)</f>
        <v>0</v>
      </c>
      <c r="P66" s="24">
        <f>SUMIFS(Rekap!$D:$D,Rekap!$B:$B,Out!$B66,Rekap!$C:$C,Out!P$5)</f>
        <v>0</v>
      </c>
      <c r="Q66" s="24">
        <f>SUMIFS(Rekap!$D:$D,Rekap!$B:$B,Out!$B66,Rekap!$C:$C,Out!Q$5)</f>
        <v>0</v>
      </c>
      <c r="R66" s="24">
        <f>SUMIFS(Rekap!$D:$D,Rekap!$B:$B,Out!$B66,Rekap!$C:$C,Out!R$5)</f>
        <v>0</v>
      </c>
      <c r="S66" s="24">
        <f>SUMIFS(Rekap!$D:$D,Rekap!$B:$B,Out!$B66,Rekap!$C:$C,Out!S$5)</f>
        <v>0</v>
      </c>
      <c r="T66" s="24">
        <f>SUMIFS(Rekap!$D:$D,Rekap!$B:$B,Out!$B66,Rekap!$C:$C,Out!T$5)</f>
        <v>0</v>
      </c>
      <c r="V66" s="24">
        <f t="shared" si="0"/>
        <v>0</v>
      </c>
    </row>
    <row r="67" spans="2:22">
      <c r="B67" s="33" t="str">
        <f>Master!$B67</f>
        <v>kaos stabilo warna</v>
      </c>
      <c r="C67" s="24">
        <f>SUMIFS(Rekap!$D:$D,Rekap!$B:$B,Out!$B67,Rekap!$C:$C,Out!C$5)</f>
        <v>0</v>
      </c>
      <c r="D67" s="24">
        <f>SUMIFS(Rekap!$D:$D,Rekap!$B:$B,Out!$B67,Rekap!$C:$C,Out!D$5)</f>
        <v>0</v>
      </c>
      <c r="E67" s="24">
        <f>SUMIFS(Rekap!$D:$D,Rekap!$B:$B,Out!$B67,Rekap!$C:$C,Out!E$5)</f>
        <v>0</v>
      </c>
      <c r="F67" s="24">
        <f>SUMIFS(Rekap!$D:$D,Rekap!$B:$B,Out!$B67,Rekap!$C:$C,Out!F$5)</f>
        <v>0</v>
      </c>
      <c r="G67" s="24">
        <f>SUMIFS(Rekap!$D:$D,Rekap!$B:$B,Out!$B67,Rekap!$C:$C,Out!G$5)</f>
        <v>0</v>
      </c>
      <c r="H67" s="24">
        <f>SUMIFS(Rekap!$D:$D,Rekap!$B:$B,Out!$B67,Rekap!$C:$C,Out!H$5)</f>
        <v>0</v>
      </c>
      <c r="I67" s="24">
        <f>SUMIFS(Rekap!$D:$D,Rekap!$B:$B,Out!$B67,Rekap!$C:$C,Out!I$5)</f>
        <v>0</v>
      </c>
      <c r="J67" s="24">
        <f>SUMIFS(Rekap!$D:$D,Rekap!$B:$B,Out!$B67,Rekap!$C:$C,Out!J$5)</f>
        <v>0</v>
      </c>
      <c r="K67" s="24">
        <f>SUMIFS(Rekap!$D:$D,Rekap!$B:$B,Out!$B67,Rekap!$C:$C,Out!K$5)</f>
        <v>0</v>
      </c>
      <c r="L67" s="24">
        <f>SUMIFS(Rekap!$D:$D,Rekap!$B:$B,Out!$B67,Rekap!$C:$C,Out!L$5)</f>
        <v>0</v>
      </c>
      <c r="M67" s="24">
        <f>SUMIFS(Rekap!$D:$D,Rekap!$B:$B,Out!$B67,Rekap!$C:$C,Out!M$5)</f>
        <v>0</v>
      </c>
      <c r="N67" s="24">
        <f>SUMIFS(Rekap!$D:$D,Rekap!$B:$B,Out!$B67,Rekap!$C:$C,Out!N$5)</f>
        <v>0</v>
      </c>
      <c r="O67" s="24">
        <f>SUMIFS(Rekap!$D:$D,Rekap!$B:$B,Out!$B67,Rekap!$C:$C,Out!O$5)</f>
        <v>0</v>
      </c>
      <c r="P67" s="24">
        <f>SUMIFS(Rekap!$D:$D,Rekap!$B:$B,Out!$B67,Rekap!$C:$C,Out!P$5)</f>
        <v>0</v>
      </c>
      <c r="Q67" s="24">
        <f>SUMIFS(Rekap!$D:$D,Rekap!$B:$B,Out!$B67,Rekap!$C:$C,Out!Q$5)</f>
        <v>0</v>
      </c>
      <c r="R67" s="24">
        <f>SUMIFS(Rekap!$D:$D,Rekap!$B:$B,Out!$B67,Rekap!$C:$C,Out!R$5)</f>
        <v>0</v>
      </c>
      <c r="S67" s="24">
        <f>SUMIFS(Rekap!$D:$D,Rekap!$B:$B,Out!$B67,Rekap!$C:$C,Out!S$5)</f>
        <v>0</v>
      </c>
      <c r="T67" s="24">
        <f>SUMIFS(Rekap!$D:$D,Rekap!$B:$B,Out!$B67,Rekap!$C:$C,Out!T$5)</f>
        <v>0</v>
      </c>
      <c r="V67" s="24">
        <f t="shared" si="0"/>
        <v>0</v>
      </c>
    </row>
    <row r="68" spans="2:22">
      <c r="B68" s="33" t="str">
        <f>Master!$B68</f>
        <v>baju tidur ABG/ daster</v>
      </c>
      <c r="C68" s="24">
        <f>SUMIFS(Rekap!$D:$D,Rekap!$B:$B,Out!$B68,Rekap!$C:$C,Out!C$5)</f>
        <v>0</v>
      </c>
      <c r="D68" s="24">
        <f>SUMIFS(Rekap!$D:$D,Rekap!$B:$B,Out!$B68,Rekap!$C:$C,Out!D$5)</f>
        <v>0</v>
      </c>
      <c r="E68" s="24">
        <f>SUMIFS(Rekap!$D:$D,Rekap!$B:$B,Out!$B68,Rekap!$C:$C,Out!E$5)</f>
        <v>0</v>
      </c>
      <c r="F68" s="24">
        <f>SUMIFS(Rekap!$D:$D,Rekap!$B:$B,Out!$B68,Rekap!$C:$C,Out!F$5)</f>
        <v>0</v>
      </c>
      <c r="G68" s="24">
        <f>SUMIFS(Rekap!$D:$D,Rekap!$B:$B,Out!$B68,Rekap!$C:$C,Out!G$5)</f>
        <v>0</v>
      </c>
      <c r="H68" s="24">
        <f>SUMIFS(Rekap!$D:$D,Rekap!$B:$B,Out!$B68,Rekap!$C:$C,Out!H$5)</f>
        <v>0</v>
      </c>
      <c r="I68" s="24">
        <f>SUMIFS(Rekap!$D:$D,Rekap!$B:$B,Out!$B68,Rekap!$C:$C,Out!I$5)</f>
        <v>0</v>
      </c>
      <c r="J68" s="24">
        <f>SUMIFS(Rekap!$D:$D,Rekap!$B:$B,Out!$B68,Rekap!$C:$C,Out!J$5)</f>
        <v>0</v>
      </c>
      <c r="K68" s="24">
        <f>SUMIFS(Rekap!$D:$D,Rekap!$B:$B,Out!$B68,Rekap!$C:$C,Out!K$5)</f>
        <v>0</v>
      </c>
      <c r="L68" s="24">
        <f>SUMIFS(Rekap!$D:$D,Rekap!$B:$B,Out!$B68,Rekap!$C:$C,Out!L$5)</f>
        <v>0</v>
      </c>
      <c r="M68" s="24">
        <f>SUMIFS(Rekap!$D:$D,Rekap!$B:$B,Out!$B68,Rekap!$C:$C,Out!M$5)</f>
        <v>0</v>
      </c>
      <c r="N68" s="24">
        <f>SUMIFS(Rekap!$D:$D,Rekap!$B:$B,Out!$B68,Rekap!$C:$C,Out!N$5)</f>
        <v>0</v>
      </c>
      <c r="O68" s="24">
        <f>SUMIFS(Rekap!$D:$D,Rekap!$B:$B,Out!$B68,Rekap!$C:$C,Out!O$5)</f>
        <v>0</v>
      </c>
      <c r="P68" s="24">
        <f>SUMIFS(Rekap!$D:$D,Rekap!$B:$B,Out!$B68,Rekap!$C:$C,Out!P$5)</f>
        <v>0</v>
      </c>
      <c r="Q68" s="24">
        <f>SUMIFS(Rekap!$D:$D,Rekap!$B:$B,Out!$B68,Rekap!$C:$C,Out!Q$5)</f>
        <v>0</v>
      </c>
      <c r="R68" s="24">
        <f>SUMIFS(Rekap!$D:$D,Rekap!$B:$B,Out!$B68,Rekap!$C:$C,Out!R$5)</f>
        <v>0</v>
      </c>
      <c r="S68" s="24">
        <f>SUMIFS(Rekap!$D:$D,Rekap!$B:$B,Out!$B68,Rekap!$C:$C,Out!S$5)</f>
        <v>0</v>
      </c>
      <c r="T68" s="24">
        <f>SUMIFS(Rekap!$D:$D,Rekap!$B:$B,Out!$B68,Rekap!$C:$C,Out!T$5)</f>
        <v>0</v>
      </c>
      <c r="V68" s="24">
        <f t="shared" si="0"/>
        <v>0</v>
      </c>
    </row>
    <row r="69" spans="2:22">
      <c r="B69" s="33" t="str">
        <f>Master!$B69</f>
        <v>baju tidur ABG/ set cp</v>
      </c>
      <c r="C69" s="24">
        <f>SUMIFS(Rekap!$D:$D,Rekap!$B:$B,Out!$B69,Rekap!$C:$C,Out!C$5)</f>
        <v>0</v>
      </c>
      <c r="D69" s="24">
        <f>SUMIFS(Rekap!$D:$D,Rekap!$B:$B,Out!$B69,Rekap!$C:$C,Out!D$5)</f>
        <v>0</v>
      </c>
      <c r="E69" s="24">
        <f>SUMIFS(Rekap!$D:$D,Rekap!$B:$B,Out!$B69,Rekap!$C:$C,Out!E$5)</f>
        <v>0</v>
      </c>
      <c r="F69" s="24">
        <f>SUMIFS(Rekap!$D:$D,Rekap!$B:$B,Out!$B69,Rekap!$C:$C,Out!F$5)</f>
        <v>0</v>
      </c>
      <c r="G69" s="24">
        <f>SUMIFS(Rekap!$D:$D,Rekap!$B:$B,Out!$B69,Rekap!$C:$C,Out!G$5)</f>
        <v>0</v>
      </c>
      <c r="H69" s="24">
        <f>SUMIFS(Rekap!$D:$D,Rekap!$B:$B,Out!$B69,Rekap!$C:$C,Out!H$5)</f>
        <v>0</v>
      </c>
      <c r="I69" s="24">
        <f>SUMIFS(Rekap!$D:$D,Rekap!$B:$B,Out!$B69,Rekap!$C:$C,Out!I$5)</f>
        <v>0</v>
      </c>
      <c r="J69" s="24">
        <f>SUMIFS(Rekap!$D:$D,Rekap!$B:$B,Out!$B69,Rekap!$C:$C,Out!J$5)</f>
        <v>0</v>
      </c>
      <c r="K69" s="24">
        <f>SUMIFS(Rekap!$D:$D,Rekap!$B:$B,Out!$B69,Rekap!$C:$C,Out!K$5)</f>
        <v>0</v>
      </c>
      <c r="L69" s="24">
        <f>SUMIFS(Rekap!$D:$D,Rekap!$B:$B,Out!$B69,Rekap!$C:$C,Out!L$5)</f>
        <v>0</v>
      </c>
      <c r="M69" s="24">
        <f>SUMIFS(Rekap!$D:$D,Rekap!$B:$B,Out!$B69,Rekap!$C:$C,Out!M$5)</f>
        <v>0</v>
      </c>
      <c r="N69" s="24">
        <f>SUMIFS(Rekap!$D:$D,Rekap!$B:$B,Out!$B69,Rekap!$C:$C,Out!N$5)</f>
        <v>0</v>
      </c>
      <c r="O69" s="24">
        <f>SUMIFS(Rekap!$D:$D,Rekap!$B:$B,Out!$B69,Rekap!$C:$C,Out!O$5)</f>
        <v>0</v>
      </c>
      <c r="P69" s="24">
        <f>SUMIFS(Rekap!$D:$D,Rekap!$B:$B,Out!$B69,Rekap!$C:$C,Out!P$5)</f>
        <v>0</v>
      </c>
      <c r="Q69" s="24">
        <f>SUMIFS(Rekap!$D:$D,Rekap!$B:$B,Out!$B69,Rekap!$C:$C,Out!Q$5)</f>
        <v>0</v>
      </c>
      <c r="R69" s="24">
        <f>SUMIFS(Rekap!$D:$D,Rekap!$B:$B,Out!$B69,Rekap!$C:$C,Out!R$5)</f>
        <v>0</v>
      </c>
      <c r="S69" s="24">
        <f>SUMIFS(Rekap!$D:$D,Rekap!$B:$B,Out!$B69,Rekap!$C:$C,Out!S$5)</f>
        <v>0</v>
      </c>
      <c r="T69" s="24">
        <f>SUMIFS(Rekap!$D:$D,Rekap!$B:$B,Out!$B69,Rekap!$C:$C,Out!T$5)</f>
        <v>0</v>
      </c>
      <c r="V69" s="24">
        <f t="shared" si="0"/>
        <v>0</v>
      </c>
    </row>
    <row r="70" spans="2:22">
      <c r="B70" s="33" t="str">
        <f>Master!$B70</f>
        <v>baju tidur ABG/ set 3/4</v>
      </c>
      <c r="C70" s="24">
        <f>SUMIFS(Rekap!$D:$D,Rekap!$B:$B,Out!$B70,Rekap!$C:$C,Out!C$5)</f>
        <v>0</v>
      </c>
      <c r="D70" s="24">
        <f>SUMIFS(Rekap!$D:$D,Rekap!$B:$B,Out!$B70,Rekap!$C:$C,Out!D$5)</f>
        <v>0</v>
      </c>
      <c r="E70" s="24">
        <f>SUMIFS(Rekap!$D:$D,Rekap!$B:$B,Out!$B70,Rekap!$C:$C,Out!E$5)</f>
        <v>0</v>
      </c>
      <c r="F70" s="24">
        <f>SUMIFS(Rekap!$D:$D,Rekap!$B:$B,Out!$B70,Rekap!$C:$C,Out!F$5)</f>
        <v>0</v>
      </c>
      <c r="G70" s="24">
        <f>SUMIFS(Rekap!$D:$D,Rekap!$B:$B,Out!$B70,Rekap!$C:$C,Out!G$5)</f>
        <v>0</v>
      </c>
      <c r="H70" s="24">
        <f>SUMIFS(Rekap!$D:$D,Rekap!$B:$B,Out!$B70,Rekap!$C:$C,Out!H$5)</f>
        <v>0</v>
      </c>
      <c r="I70" s="24">
        <f>SUMIFS(Rekap!$D:$D,Rekap!$B:$B,Out!$B70,Rekap!$C:$C,Out!I$5)</f>
        <v>0</v>
      </c>
      <c r="J70" s="24">
        <f>SUMIFS(Rekap!$D:$D,Rekap!$B:$B,Out!$B70,Rekap!$C:$C,Out!J$5)</f>
        <v>0</v>
      </c>
      <c r="K70" s="24">
        <f>SUMIFS(Rekap!$D:$D,Rekap!$B:$B,Out!$B70,Rekap!$C:$C,Out!K$5)</f>
        <v>0</v>
      </c>
      <c r="L70" s="24">
        <f>SUMIFS(Rekap!$D:$D,Rekap!$B:$B,Out!$B70,Rekap!$C:$C,Out!L$5)</f>
        <v>0</v>
      </c>
      <c r="M70" s="24">
        <f>SUMIFS(Rekap!$D:$D,Rekap!$B:$B,Out!$B70,Rekap!$C:$C,Out!M$5)</f>
        <v>0</v>
      </c>
      <c r="N70" s="24">
        <f>SUMIFS(Rekap!$D:$D,Rekap!$B:$B,Out!$B70,Rekap!$C:$C,Out!N$5)</f>
        <v>0</v>
      </c>
      <c r="O70" s="24">
        <f>SUMIFS(Rekap!$D:$D,Rekap!$B:$B,Out!$B70,Rekap!$C:$C,Out!O$5)</f>
        <v>0</v>
      </c>
      <c r="P70" s="24">
        <f>SUMIFS(Rekap!$D:$D,Rekap!$B:$B,Out!$B70,Rekap!$C:$C,Out!P$5)</f>
        <v>0</v>
      </c>
      <c r="Q70" s="24">
        <f>SUMIFS(Rekap!$D:$D,Rekap!$B:$B,Out!$B70,Rekap!$C:$C,Out!Q$5)</f>
        <v>0</v>
      </c>
      <c r="R70" s="24">
        <f>SUMIFS(Rekap!$D:$D,Rekap!$B:$B,Out!$B70,Rekap!$C:$C,Out!R$5)</f>
        <v>0</v>
      </c>
      <c r="S70" s="24">
        <f>SUMIFS(Rekap!$D:$D,Rekap!$B:$B,Out!$B70,Rekap!$C:$C,Out!S$5)</f>
        <v>0</v>
      </c>
      <c r="T70" s="24">
        <f>SUMIFS(Rekap!$D:$D,Rekap!$B:$B,Out!$B70,Rekap!$C:$C,Out!T$5)</f>
        <v>0</v>
      </c>
      <c r="V70" s="24">
        <f t="shared" ref="V70:V133" si="1">SUM(C70:T70)</f>
        <v>0</v>
      </c>
    </row>
    <row r="71" spans="2:22">
      <c r="B71" s="33" t="str">
        <f>Master!$B71</f>
        <v>kaos ST S</v>
      </c>
      <c r="C71" s="24">
        <f>SUMIFS(Rekap!$D:$D,Rekap!$B:$B,Out!$B71,Rekap!$C:$C,Out!C$5)</f>
        <v>0</v>
      </c>
      <c r="D71" s="24">
        <f>SUMIFS(Rekap!$D:$D,Rekap!$B:$B,Out!$B71,Rekap!$C:$C,Out!D$5)</f>
        <v>0</v>
      </c>
      <c r="E71" s="24">
        <f>SUMIFS(Rekap!$D:$D,Rekap!$B:$B,Out!$B71,Rekap!$C:$C,Out!E$5)</f>
        <v>0</v>
      </c>
      <c r="F71" s="24">
        <f>SUMIFS(Rekap!$D:$D,Rekap!$B:$B,Out!$B71,Rekap!$C:$C,Out!F$5)</f>
        <v>0</v>
      </c>
      <c r="G71" s="24">
        <f>SUMIFS(Rekap!$D:$D,Rekap!$B:$B,Out!$B71,Rekap!$C:$C,Out!G$5)</f>
        <v>0</v>
      </c>
      <c r="H71" s="24">
        <f>SUMIFS(Rekap!$D:$D,Rekap!$B:$B,Out!$B71,Rekap!$C:$C,Out!H$5)</f>
        <v>0</v>
      </c>
      <c r="I71" s="24">
        <f>SUMIFS(Rekap!$D:$D,Rekap!$B:$B,Out!$B71,Rekap!$C:$C,Out!I$5)</f>
        <v>0</v>
      </c>
      <c r="J71" s="24">
        <f>SUMIFS(Rekap!$D:$D,Rekap!$B:$B,Out!$B71,Rekap!$C:$C,Out!J$5)</f>
        <v>0</v>
      </c>
      <c r="K71" s="24">
        <f>SUMIFS(Rekap!$D:$D,Rekap!$B:$B,Out!$B71,Rekap!$C:$C,Out!K$5)</f>
        <v>0</v>
      </c>
      <c r="L71" s="24">
        <f>SUMIFS(Rekap!$D:$D,Rekap!$B:$B,Out!$B71,Rekap!$C:$C,Out!L$5)</f>
        <v>0</v>
      </c>
      <c r="M71" s="24">
        <f>SUMIFS(Rekap!$D:$D,Rekap!$B:$B,Out!$B71,Rekap!$C:$C,Out!M$5)</f>
        <v>0</v>
      </c>
      <c r="N71" s="24">
        <f>SUMIFS(Rekap!$D:$D,Rekap!$B:$B,Out!$B71,Rekap!$C:$C,Out!N$5)</f>
        <v>0</v>
      </c>
      <c r="O71" s="24">
        <f>SUMIFS(Rekap!$D:$D,Rekap!$B:$B,Out!$B71,Rekap!$C:$C,Out!O$5)</f>
        <v>0</v>
      </c>
      <c r="P71" s="24">
        <f>SUMIFS(Rekap!$D:$D,Rekap!$B:$B,Out!$B71,Rekap!$C:$C,Out!P$5)</f>
        <v>0</v>
      </c>
      <c r="Q71" s="24">
        <f>SUMIFS(Rekap!$D:$D,Rekap!$B:$B,Out!$B71,Rekap!$C:$C,Out!Q$5)</f>
        <v>0</v>
      </c>
      <c r="R71" s="24">
        <f>SUMIFS(Rekap!$D:$D,Rekap!$B:$B,Out!$B71,Rekap!$C:$C,Out!R$5)</f>
        <v>0</v>
      </c>
      <c r="S71" s="24">
        <f>SUMIFS(Rekap!$D:$D,Rekap!$B:$B,Out!$B71,Rekap!$C:$C,Out!S$5)</f>
        <v>0</v>
      </c>
      <c r="T71" s="24">
        <f>SUMIFS(Rekap!$D:$D,Rekap!$B:$B,Out!$B71,Rekap!$C:$C,Out!T$5)</f>
        <v>0</v>
      </c>
      <c r="V71" s="24">
        <f t="shared" si="1"/>
        <v>0</v>
      </c>
    </row>
    <row r="72" spans="2:22">
      <c r="B72" s="33" t="str">
        <f>Master!$B72</f>
        <v>kaos ST M</v>
      </c>
      <c r="C72" s="24">
        <f>SUMIFS(Rekap!$D:$D,Rekap!$B:$B,Out!$B72,Rekap!$C:$C,Out!C$5)</f>
        <v>0</v>
      </c>
      <c r="D72" s="24">
        <f>SUMIFS(Rekap!$D:$D,Rekap!$B:$B,Out!$B72,Rekap!$C:$C,Out!D$5)</f>
        <v>0</v>
      </c>
      <c r="E72" s="24">
        <f>SUMIFS(Rekap!$D:$D,Rekap!$B:$B,Out!$B72,Rekap!$C:$C,Out!E$5)</f>
        <v>0</v>
      </c>
      <c r="F72" s="24">
        <f>SUMIFS(Rekap!$D:$D,Rekap!$B:$B,Out!$B72,Rekap!$C:$C,Out!F$5)</f>
        <v>0</v>
      </c>
      <c r="G72" s="24">
        <f>SUMIFS(Rekap!$D:$D,Rekap!$B:$B,Out!$B72,Rekap!$C:$C,Out!G$5)</f>
        <v>0</v>
      </c>
      <c r="H72" s="24">
        <f>SUMIFS(Rekap!$D:$D,Rekap!$B:$B,Out!$B72,Rekap!$C:$C,Out!H$5)</f>
        <v>0</v>
      </c>
      <c r="I72" s="24">
        <f>SUMIFS(Rekap!$D:$D,Rekap!$B:$B,Out!$B72,Rekap!$C:$C,Out!I$5)</f>
        <v>0</v>
      </c>
      <c r="J72" s="24">
        <f>SUMIFS(Rekap!$D:$D,Rekap!$B:$B,Out!$B72,Rekap!$C:$C,Out!J$5)</f>
        <v>0</v>
      </c>
      <c r="K72" s="24">
        <f>SUMIFS(Rekap!$D:$D,Rekap!$B:$B,Out!$B72,Rekap!$C:$C,Out!K$5)</f>
        <v>0</v>
      </c>
      <c r="L72" s="24">
        <f>SUMIFS(Rekap!$D:$D,Rekap!$B:$B,Out!$B72,Rekap!$C:$C,Out!L$5)</f>
        <v>0</v>
      </c>
      <c r="M72" s="24">
        <f>SUMIFS(Rekap!$D:$D,Rekap!$B:$B,Out!$B72,Rekap!$C:$C,Out!M$5)</f>
        <v>0</v>
      </c>
      <c r="N72" s="24">
        <f>SUMIFS(Rekap!$D:$D,Rekap!$B:$B,Out!$B72,Rekap!$C:$C,Out!N$5)</f>
        <v>0</v>
      </c>
      <c r="O72" s="24">
        <f>SUMIFS(Rekap!$D:$D,Rekap!$B:$B,Out!$B72,Rekap!$C:$C,Out!O$5)</f>
        <v>0</v>
      </c>
      <c r="P72" s="24">
        <f>SUMIFS(Rekap!$D:$D,Rekap!$B:$B,Out!$B72,Rekap!$C:$C,Out!P$5)</f>
        <v>0</v>
      </c>
      <c r="Q72" s="24">
        <f>SUMIFS(Rekap!$D:$D,Rekap!$B:$B,Out!$B72,Rekap!$C:$C,Out!Q$5)</f>
        <v>0</v>
      </c>
      <c r="R72" s="24">
        <f>SUMIFS(Rekap!$D:$D,Rekap!$B:$B,Out!$B72,Rekap!$C:$C,Out!R$5)</f>
        <v>0</v>
      </c>
      <c r="S72" s="24">
        <f>SUMIFS(Rekap!$D:$D,Rekap!$B:$B,Out!$B72,Rekap!$C:$C,Out!S$5)</f>
        <v>0</v>
      </c>
      <c r="T72" s="24">
        <f>SUMIFS(Rekap!$D:$D,Rekap!$B:$B,Out!$B72,Rekap!$C:$C,Out!T$5)</f>
        <v>0</v>
      </c>
      <c r="V72" s="24">
        <f t="shared" si="1"/>
        <v>0</v>
      </c>
    </row>
    <row r="73" spans="2:22">
      <c r="B73" s="33" t="str">
        <f>Master!$B73</f>
        <v>kaos ST L</v>
      </c>
      <c r="C73" s="24">
        <f>SUMIFS(Rekap!$D:$D,Rekap!$B:$B,Out!$B73,Rekap!$C:$C,Out!C$5)</f>
        <v>0</v>
      </c>
      <c r="D73" s="24">
        <f>SUMIFS(Rekap!$D:$D,Rekap!$B:$B,Out!$B73,Rekap!$C:$C,Out!D$5)</f>
        <v>0</v>
      </c>
      <c r="E73" s="24">
        <f>SUMIFS(Rekap!$D:$D,Rekap!$B:$B,Out!$B73,Rekap!$C:$C,Out!E$5)</f>
        <v>0</v>
      </c>
      <c r="F73" s="24">
        <f>SUMIFS(Rekap!$D:$D,Rekap!$B:$B,Out!$B73,Rekap!$C:$C,Out!F$5)</f>
        <v>0</v>
      </c>
      <c r="G73" s="24">
        <f>SUMIFS(Rekap!$D:$D,Rekap!$B:$B,Out!$B73,Rekap!$C:$C,Out!G$5)</f>
        <v>0</v>
      </c>
      <c r="H73" s="24">
        <f>SUMIFS(Rekap!$D:$D,Rekap!$B:$B,Out!$B73,Rekap!$C:$C,Out!H$5)</f>
        <v>0</v>
      </c>
      <c r="I73" s="24">
        <f>SUMIFS(Rekap!$D:$D,Rekap!$B:$B,Out!$B73,Rekap!$C:$C,Out!I$5)</f>
        <v>0</v>
      </c>
      <c r="J73" s="24">
        <f>SUMIFS(Rekap!$D:$D,Rekap!$B:$B,Out!$B73,Rekap!$C:$C,Out!J$5)</f>
        <v>0</v>
      </c>
      <c r="K73" s="24">
        <f>SUMIFS(Rekap!$D:$D,Rekap!$B:$B,Out!$B73,Rekap!$C:$C,Out!K$5)</f>
        <v>0</v>
      </c>
      <c r="L73" s="24">
        <f>SUMIFS(Rekap!$D:$D,Rekap!$B:$B,Out!$B73,Rekap!$C:$C,Out!L$5)</f>
        <v>0</v>
      </c>
      <c r="M73" s="24">
        <f>SUMIFS(Rekap!$D:$D,Rekap!$B:$B,Out!$B73,Rekap!$C:$C,Out!M$5)</f>
        <v>0</v>
      </c>
      <c r="N73" s="24">
        <f>SUMIFS(Rekap!$D:$D,Rekap!$B:$B,Out!$B73,Rekap!$C:$C,Out!N$5)</f>
        <v>0</v>
      </c>
      <c r="O73" s="24">
        <f>SUMIFS(Rekap!$D:$D,Rekap!$B:$B,Out!$B73,Rekap!$C:$C,Out!O$5)</f>
        <v>0</v>
      </c>
      <c r="P73" s="24">
        <f>SUMIFS(Rekap!$D:$D,Rekap!$B:$B,Out!$B73,Rekap!$C:$C,Out!P$5)</f>
        <v>0</v>
      </c>
      <c r="Q73" s="24">
        <f>SUMIFS(Rekap!$D:$D,Rekap!$B:$B,Out!$B73,Rekap!$C:$C,Out!Q$5)</f>
        <v>0</v>
      </c>
      <c r="R73" s="24">
        <f>SUMIFS(Rekap!$D:$D,Rekap!$B:$B,Out!$B73,Rekap!$C:$C,Out!R$5)</f>
        <v>0</v>
      </c>
      <c r="S73" s="24">
        <f>SUMIFS(Rekap!$D:$D,Rekap!$B:$B,Out!$B73,Rekap!$C:$C,Out!S$5)</f>
        <v>0</v>
      </c>
      <c r="T73" s="24">
        <f>SUMIFS(Rekap!$D:$D,Rekap!$B:$B,Out!$B73,Rekap!$C:$C,Out!T$5)</f>
        <v>0</v>
      </c>
      <c r="V73" s="24">
        <f t="shared" si="1"/>
        <v>0</v>
      </c>
    </row>
    <row r="74" spans="2:22">
      <c r="B74" s="33" t="str">
        <f>Master!$B74</f>
        <v>jaket 4 - 6</v>
      </c>
      <c r="C74" s="24">
        <f>SUMIFS(Rekap!$D:$D,Rekap!$B:$B,Out!$B74,Rekap!$C:$C,Out!C$5)</f>
        <v>0</v>
      </c>
      <c r="D74" s="24">
        <f>SUMIFS(Rekap!$D:$D,Rekap!$B:$B,Out!$B74,Rekap!$C:$C,Out!D$5)</f>
        <v>0</v>
      </c>
      <c r="E74" s="24">
        <f>SUMIFS(Rekap!$D:$D,Rekap!$B:$B,Out!$B74,Rekap!$C:$C,Out!E$5)</f>
        <v>0</v>
      </c>
      <c r="F74" s="24">
        <f>SUMIFS(Rekap!$D:$D,Rekap!$B:$B,Out!$B74,Rekap!$C:$C,Out!F$5)</f>
        <v>0</v>
      </c>
      <c r="G74" s="24">
        <f>SUMIFS(Rekap!$D:$D,Rekap!$B:$B,Out!$B74,Rekap!$C:$C,Out!G$5)</f>
        <v>0</v>
      </c>
      <c r="H74" s="24">
        <f>SUMIFS(Rekap!$D:$D,Rekap!$B:$B,Out!$B74,Rekap!$C:$C,Out!H$5)</f>
        <v>0</v>
      </c>
      <c r="I74" s="24">
        <f>SUMIFS(Rekap!$D:$D,Rekap!$B:$B,Out!$B74,Rekap!$C:$C,Out!I$5)</f>
        <v>0</v>
      </c>
      <c r="J74" s="24">
        <f>SUMIFS(Rekap!$D:$D,Rekap!$B:$B,Out!$B74,Rekap!$C:$C,Out!J$5)</f>
        <v>0</v>
      </c>
      <c r="K74" s="24">
        <f>SUMIFS(Rekap!$D:$D,Rekap!$B:$B,Out!$B74,Rekap!$C:$C,Out!K$5)</f>
        <v>0</v>
      </c>
      <c r="L74" s="24">
        <f>SUMIFS(Rekap!$D:$D,Rekap!$B:$B,Out!$B74,Rekap!$C:$C,Out!L$5)</f>
        <v>0</v>
      </c>
      <c r="M74" s="24">
        <f>SUMIFS(Rekap!$D:$D,Rekap!$B:$B,Out!$B74,Rekap!$C:$C,Out!M$5)</f>
        <v>0</v>
      </c>
      <c r="N74" s="24">
        <f>SUMIFS(Rekap!$D:$D,Rekap!$B:$B,Out!$B74,Rekap!$C:$C,Out!N$5)</f>
        <v>0</v>
      </c>
      <c r="O74" s="24">
        <f>SUMIFS(Rekap!$D:$D,Rekap!$B:$B,Out!$B74,Rekap!$C:$C,Out!O$5)</f>
        <v>0</v>
      </c>
      <c r="P74" s="24">
        <f>SUMIFS(Rekap!$D:$D,Rekap!$B:$B,Out!$B74,Rekap!$C:$C,Out!P$5)</f>
        <v>0</v>
      </c>
      <c r="Q74" s="24">
        <f>SUMIFS(Rekap!$D:$D,Rekap!$B:$B,Out!$B74,Rekap!$C:$C,Out!Q$5)</f>
        <v>0</v>
      </c>
      <c r="R74" s="24">
        <f>SUMIFS(Rekap!$D:$D,Rekap!$B:$B,Out!$B74,Rekap!$C:$C,Out!R$5)</f>
        <v>0</v>
      </c>
      <c r="S74" s="24">
        <f>SUMIFS(Rekap!$D:$D,Rekap!$B:$B,Out!$B74,Rekap!$C:$C,Out!S$5)</f>
        <v>0</v>
      </c>
      <c r="T74" s="24">
        <f>SUMIFS(Rekap!$D:$D,Rekap!$B:$B,Out!$B74,Rekap!$C:$C,Out!T$5)</f>
        <v>0</v>
      </c>
      <c r="V74" s="24">
        <f t="shared" si="1"/>
        <v>0</v>
      </c>
    </row>
    <row r="75" spans="2:22">
      <c r="B75" s="33" t="str">
        <f>Master!$B75</f>
        <v>jaket baseball</v>
      </c>
      <c r="C75" s="24">
        <f>SUMIFS(Rekap!$D:$D,Rekap!$B:$B,Out!$B75,Rekap!$C:$C,Out!C$5)</f>
        <v>0</v>
      </c>
      <c r="D75" s="24">
        <f>SUMIFS(Rekap!$D:$D,Rekap!$B:$B,Out!$B75,Rekap!$C:$C,Out!D$5)</f>
        <v>0</v>
      </c>
      <c r="E75" s="24">
        <f>SUMIFS(Rekap!$D:$D,Rekap!$B:$B,Out!$B75,Rekap!$C:$C,Out!E$5)</f>
        <v>0</v>
      </c>
      <c r="F75" s="24">
        <f>SUMIFS(Rekap!$D:$D,Rekap!$B:$B,Out!$B75,Rekap!$C:$C,Out!F$5)</f>
        <v>0</v>
      </c>
      <c r="G75" s="24">
        <f>SUMIFS(Rekap!$D:$D,Rekap!$B:$B,Out!$B75,Rekap!$C:$C,Out!G$5)</f>
        <v>0</v>
      </c>
      <c r="H75" s="24">
        <f>SUMIFS(Rekap!$D:$D,Rekap!$B:$B,Out!$B75,Rekap!$C:$C,Out!H$5)</f>
        <v>0</v>
      </c>
      <c r="I75" s="24">
        <f>SUMIFS(Rekap!$D:$D,Rekap!$B:$B,Out!$B75,Rekap!$C:$C,Out!I$5)</f>
        <v>0</v>
      </c>
      <c r="J75" s="24">
        <f>SUMIFS(Rekap!$D:$D,Rekap!$B:$B,Out!$B75,Rekap!$C:$C,Out!J$5)</f>
        <v>0</v>
      </c>
      <c r="K75" s="24">
        <f>SUMIFS(Rekap!$D:$D,Rekap!$B:$B,Out!$B75,Rekap!$C:$C,Out!K$5)</f>
        <v>0</v>
      </c>
      <c r="L75" s="24">
        <f>SUMIFS(Rekap!$D:$D,Rekap!$B:$B,Out!$B75,Rekap!$C:$C,Out!L$5)</f>
        <v>0</v>
      </c>
      <c r="M75" s="24">
        <f>SUMIFS(Rekap!$D:$D,Rekap!$B:$B,Out!$B75,Rekap!$C:$C,Out!M$5)</f>
        <v>0</v>
      </c>
      <c r="N75" s="24">
        <f>SUMIFS(Rekap!$D:$D,Rekap!$B:$B,Out!$B75,Rekap!$C:$C,Out!N$5)</f>
        <v>0</v>
      </c>
      <c r="O75" s="24">
        <f>SUMIFS(Rekap!$D:$D,Rekap!$B:$B,Out!$B75,Rekap!$C:$C,Out!O$5)</f>
        <v>0</v>
      </c>
      <c r="P75" s="24">
        <f>SUMIFS(Rekap!$D:$D,Rekap!$B:$B,Out!$B75,Rekap!$C:$C,Out!P$5)</f>
        <v>0</v>
      </c>
      <c r="Q75" s="24">
        <f>SUMIFS(Rekap!$D:$D,Rekap!$B:$B,Out!$B75,Rekap!$C:$C,Out!Q$5)</f>
        <v>0</v>
      </c>
      <c r="R75" s="24">
        <f>SUMIFS(Rekap!$D:$D,Rekap!$B:$B,Out!$B75,Rekap!$C:$C,Out!R$5)</f>
        <v>0</v>
      </c>
      <c r="S75" s="24">
        <f>SUMIFS(Rekap!$D:$D,Rekap!$B:$B,Out!$B75,Rekap!$C:$C,Out!S$5)</f>
        <v>0</v>
      </c>
      <c r="T75" s="24">
        <f>SUMIFS(Rekap!$D:$D,Rekap!$B:$B,Out!$B75,Rekap!$C:$C,Out!T$5)</f>
        <v>0</v>
      </c>
      <c r="V75" s="24">
        <f t="shared" si="1"/>
        <v>0</v>
      </c>
    </row>
    <row r="76" spans="2:22">
      <c r="B76" s="33" t="str">
        <f>Master!$B76</f>
        <v>set TP M</v>
      </c>
      <c r="C76" s="24">
        <f>SUMIFS(Rekap!$D:$D,Rekap!$B:$B,Out!$B76,Rekap!$C:$C,Out!C$5)</f>
        <v>0</v>
      </c>
      <c r="D76" s="24">
        <f>SUMIFS(Rekap!$D:$D,Rekap!$B:$B,Out!$B76,Rekap!$C:$C,Out!D$5)</f>
        <v>0</v>
      </c>
      <c r="E76" s="24">
        <f>SUMIFS(Rekap!$D:$D,Rekap!$B:$B,Out!$B76,Rekap!$C:$C,Out!E$5)</f>
        <v>0</v>
      </c>
      <c r="F76" s="24">
        <f>SUMIFS(Rekap!$D:$D,Rekap!$B:$B,Out!$B76,Rekap!$C:$C,Out!F$5)</f>
        <v>0</v>
      </c>
      <c r="G76" s="24">
        <f>SUMIFS(Rekap!$D:$D,Rekap!$B:$B,Out!$B76,Rekap!$C:$C,Out!G$5)</f>
        <v>0</v>
      </c>
      <c r="H76" s="24">
        <f>SUMIFS(Rekap!$D:$D,Rekap!$B:$B,Out!$B76,Rekap!$C:$C,Out!H$5)</f>
        <v>0</v>
      </c>
      <c r="I76" s="24">
        <f>SUMIFS(Rekap!$D:$D,Rekap!$B:$B,Out!$B76,Rekap!$C:$C,Out!I$5)</f>
        <v>0</v>
      </c>
      <c r="J76" s="24">
        <f>SUMIFS(Rekap!$D:$D,Rekap!$B:$B,Out!$B76,Rekap!$C:$C,Out!J$5)</f>
        <v>0</v>
      </c>
      <c r="K76" s="24">
        <f>SUMIFS(Rekap!$D:$D,Rekap!$B:$B,Out!$B76,Rekap!$C:$C,Out!K$5)</f>
        <v>0</v>
      </c>
      <c r="L76" s="24">
        <f>SUMIFS(Rekap!$D:$D,Rekap!$B:$B,Out!$B76,Rekap!$C:$C,Out!L$5)</f>
        <v>0</v>
      </c>
      <c r="M76" s="24">
        <f>SUMIFS(Rekap!$D:$D,Rekap!$B:$B,Out!$B76,Rekap!$C:$C,Out!M$5)</f>
        <v>0</v>
      </c>
      <c r="N76" s="24">
        <f>SUMIFS(Rekap!$D:$D,Rekap!$B:$B,Out!$B76,Rekap!$C:$C,Out!N$5)</f>
        <v>0</v>
      </c>
      <c r="O76" s="24">
        <f>SUMIFS(Rekap!$D:$D,Rekap!$B:$B,Out!$B76,Rekap!$C:$C,Out!O$5)</f>
        <v>0</v>
      </c>
      <c r="P76" s="24">
        <f>SUMIFS(Rekap!$D:$D,Rekap!$B:$B,Out!$B76,Rekap!$C:$C,Out!P$5)</f>
        <v>0</v>
      </c>
      <c r="Q76" s="24">
        <f>SUMIFS(Rekap!$D:$D,Rekap!$B:$B,Out!$B76,Rekap!$C:$C,Out!Q$5)</f>
        <v>0</v>
      </c>
      <c r="R76" s="24">
        <f>SUMIFS(Rekap!$D:$D,Rekap!$B:$B,Out!$B76,Rekap!$C:$C,Out!R$5)</f>
        <v>0</v>
      </c>
      <c r="S76" s="24">
        <f>SUMIFS(Rekap!$D:$D,Rekap!$B:$B,Out!$B76,Rekap!$C:$C,Out!S$5)</f>
        <v>0</v>
      </c>
      <c r="T76" s="24">
        <f>SUMIFS(Rekap!$D:$D,Rekap!$B:$B,Out!$B76,Rekap!$C:$C,Out!T$5)</f>
        <v>0</v>
      </c>
      <c r="V76" s="24">
        <f t="shared" si="1"/>
        <v>0</v>
      </c>
    </row>
    <row r="77" spans="2:22">
      <c r="B77" s="33" t="str">
        <f>Master!$B77</f>
        <v>set TP L</v>
      </c>
      <c r="C77" s="24">
        <f>SUMIFS(Rekap!$D:$D,Rekap!$B:$B,Out!$B77,Rekap!$C:$C,Out!C$5)</f>
        <v>0</v>
      </c>
      <c r="D77" s="24">
        <f>SUMIFS(Rekap!$D:$D,Rekap!$B:$B,Out!$B77,Rekap!$C:$C,Out!D$5)</f>
        <v>0</v>
      </c>
      <c r="E77" s="24">
        <f>SUMIFS(Rekap!$D:$D,Rekap!$B:$B,Out!$B77,Rekap!$C:$C,Out!E$5)</f>
        <v>0</v>
      </c>
      <c r="F77" s="24">
        <f>SUMIFS(Rekap!$D:$D,Rekap!$B:$B,Out!$B77,Rekap!$C:$C,Out!F$5)</f>
        <v>0</v>
      </c>
      <c r="G77" s="24">
        <f>SUMIFS(Rekap!$D:$D,Rekap!$B:$B,Out!$B77,Rekap!$C:$C,Out!G$5)</f>
        <v>0</v>
      </c>
      <c r="H77" s="24">
        <f>SUMIFS(Rekap!$D:$D,Rekap!$B:$B,Out!$B77,Rekap!$C:$C,Out!H$5)</f>
        <v>0</v>
      </c>
      <c r="I77" s="24">
        <f>SUMIFS(Rekap!$D:$D,Rekap!$B:$B,Out!$B77,Rekap!$C:$C,Out!I$5)</f>
        <v>0</v>
      </c>
      <c r="J77" s="24">
        <f>SUMIFS(Rekap!$D:$D,Rekap!$B:$B,Out!$B77,Rekap!$C:$C,Out!J$5)</f>
        <v>0</v>
      </c>
      <c r="K77" s="24">
        <f>SUMIFS(Rekap!$D:$D,Rekap!$B:$B,Out!$B77,Rekap!$C:$C,Out!K$5)</f>
        <v>0</v>
      </c>
      <c r="L77" s="24">
        <f>SUMIFS(Rekap!$D:$D,Rekap!$B:$B,Out!$B77,Rekap!$C:$C,Out!L$5)</f>
        <v>0</v>
      </c>
      <c r="M77" s="24">
        <f>SUMIFS(Rekap!$D:$D,Rekap!$B:$B,Out!$B77,Rekap!$C:$C,Out!M$5)</f>
        <v>0</v>
      </c>
      <c r="N77" s="24">
        <f>SUMIFS(Rekap!$D:$D,Rekap!$B:$B,Out!$B77,Rekap!$C:$C,Out!N$5)</f>
        <v>0</v>
      </c>
      <c r="O77" s="24">
        <f>SUMIFS(Rekap!$D:$D,Rekap!$B:$B,Out!$B77,Rekap!$C:$C,Out!O$5)</f>
        <v>0</v>
      </c>
      <c r="P77" s="24">
        <f>SUMIFS(Rekap!$D:$D,Rekap!$B:$B,Out!$B77,Rekap!$C:$C,Out!P$5)</f>
        <v>0</v>
      </c>
      <c r="Q77" s="24">
        <f>SUMIFS(Rekap!$D:$D,Rekap!$B:$B,Out!$B77,Rekap!$C:$C,Out!Q$5)</f>
        <v>0</v>
      </c>
      <c r="R77" s="24">
        <f>SUMIFS(Rekap!$D:$D,Rekap!$B:$B,Out!$B77,Rekap!$C:$C,Out!R$5)</f>
        <v>0</v>
      </c>
      <c r="S77" s="24">
        <f>SUMIFS(Rekap!$D:$D,Rekap!$B:$B,Out!$B77,Rekap!$C:$C,Out!S$5)</f>
        <v>0</v>
      </c>
      <c r="T77" s="24">
        <f>SUMIFS(Rekap!$D:$D,Rekap!$B:$B,Out!$B77,Rekap!$C:$C,Out!T$5)</f>
        <v>0</v>
      </c>
      <c r="V77" s="24">
        <f t="shared" si="1"/>
        <v>0</v>
      </c>
    </row>
    <row r="78" spans="2:22">
      <c r="B78" s="33" t="str">
        <f>Master!$B78</f>
        <v>set TP xl</v>
      </c>
      <c r="C78" s="24">
        <f>SUMIFS(Rekap!$D:$D,Rekap!$B:$B,Out!$B78,Rekap!$C:$C,Out!C$5)</f>
        <v>0</v>
      </c>
      <c r="D78" s="24">
        <f>SUMIFS(Rekap!$D:$D,Rekap!$B:$B,Out!$B78,Rekap!$C:$C,Out!D$5)</f>
        <v>0</v>
      </c>
      <c r="E78" s="24">
        <f>SUMIFS(Rekap!$D:$D,Rekap!$B:$B,Out!$B78,Rekap!$C:$C,Out!E$5)</f>
        <v>0</v>
      </c>
      <c r="F78" s="24">
        <f>SUMIFS(Rekap!$D:$D,Rekap!$B:$B,Out!$B78,Rekap!$C:$C,Out!F$5)</f>
        <v>0</v>
      </c>
      <c r="G78" s="24">
        <f>SUMIFS(Rekap!$D:$D,Rekap!$B:$B,Out!$B78,Rekap!$C:$C,Out!G$5)</f>
        <v>0</v>
      </c>
      <c r="H78" s="24">
        <f>SUMIFS(Rekap!$D:$D,Rekap!$B:$B,Out!$B78,Rekap!$C:$C,Out!H$5)</f>
        <v>0</v>
      </c>
      <c r="I78" s="24">
        <f>SUMIFS(Rekap!$D:$D,Rekap!$B:$B,Out!$B78,Rekap!$C:$C,Out!I$5)</f>
        <v>0</v>
      </c>
      <c r="J78" s="24">
        <f>SUMIFS(Rekap!$D:$D,Rekap!$B:$B,Out!$B78,Rekap!$C:$C,Out!J$5)</f>
        <v>0</v>
      </c>
      <c r="K78" s="24">
        <f>SUMIFS(Rekap!$D:$D,Rekap!$B:$B,Out!$B78,Rekap!$C:$C,Out!K$5)</f>
        <v>0</v>
      </c>
      <c r="L78" s="24">
        <f>SUMIFS(Rekap!$D:$D,Rekap!$B:$B,Out!$B78,Rekap!$C:$C,Out!L$5)</f>
        <v>0</v>
      </c>
      <c r="M78" s="24">
        <f>SUMIFS(Rekap!$D:$D,Rekap!$B:$B,Out!$B78,Rekap!$C:$C,Out!M$5)</f>
        <v>0</v>
      </c>
      <c r="N78" s="24">
        <f>SUMIFS(Rekap!$D:$D,Rekap!$B:$B,Out!$B78,Rekap!$C:$C,Out!N$5)</f>
        <v>0</v>
      </c>
      <c r="O78" s="24">
        <f>SUMIFS(Rekap!$D:$D,Rekap!$B:$B,Out!$B78,Rekap!$C:$C,Out!O$5)</f>
        <v>0</v>
      </c>
      <c r="P78" s="24">
        <f>SUMIFS(Rekap!$D:$D,Rekap!$B:$B,Out!$B78,Rekap!$C:$C,Out!P$5)</f>
        <v>0</v>
      </c>
      <c r="Q78" s="24">
        <f>SUMIFS(Rekap!$D:$D,Rekap!$B:$B,Out!$B78,Rekap!$C:$C,Out!Q$5)</f>
        <v>0</v>
      </c>
      <c r="R78" s="24">
        <f>SUMIFS(Rekap!$D:$D,Rekap!$B:$B,Out!$B78,Rekap!$C:$C,Out!R$5)</f>
        <v>0</v>
      </c>
      <c r="S78" s="24">
        <f>SUMIFS(Rekap!$D:$D,Rekap!$B:$B,Out!$B78,Rekap!$C:$C,Out!S$5)</f>
        <v>0</v>
      </c>
      <c r="T78" s="24">
        <f>SUMIFS(Rekap!$D:$D,Rekap!$B:$B,Out!$B78,Rekap!$C:$C,Out!T$5)</f>
        <v>0</v>
      </c>
      <c r="V78" s="24">
        <f t="shared" si="1"/>
        <v>0</v>
      </c>
    </row>
    <row r="79" spans="2:22">
      <c r="B79" s="33" t="str">
        <f>Master!$B79</f>
        <v>set caca cowo</v>
      </c>
      <c r="C79" s="24">
        <f>SUMIFS(Rekap!$D:$D,Rekap!$B:$B,Out!$B79,Rekap!$C:$C,Out!C$5)</f>
        <v>0</v>
      </c>
      <c r="D79" s="24">
        <f>SUMIFS(Rekap!$D:$D,Rekap!$B:$B,Out!$B79,Rekap!$C:$C,Out!D$5)</f>
        <v>0</v>
      </c>
      <c r="E79" s="24">
        <f>SUMIFS(Rekap!$D:$D,Rekap!$B:$B,Out!$B79,Rekap!$C:$C,Out!E$5)</f>
        <v>0</v>
      </c>
      <c r="F79" s="24">
        <f>SUMIFS(Rekap!$D:$D,Rekap!$B:$B,Out!$B79,Rekap!$C:$C,Out!F$5)</f>
        <v>0</v>
      </c>
      <c r="G79" s="24">
        <f>SUMIFS(Rekap!$D:$D,Rekap!$B:$B,Out!$B79,Rekap!$C:$C,Out!G$5)</f>
        <v>0</v>
      </c>
      <c r="H79" s="24">
        <f>SUMIFS(Rekap!$D:$D,Rekap!$B:$B,Out!$B79,Rekap!$C:$C,Out!H$5)</f>
        <v>0</v>
      </c>
      <c r="I79" s="24">
        <f>SUMIFS(Rekap!$D:$D,Rekap!$B:$B,Out!$B79,Rekap!$C:$C,Out!I$5)</f>
        <v>0</v>
      </c>
      <c r="J79" s="24">
        <f>SUMIFS(Rekap!$D:$D,Rekap!$B:$B,Out!$B79,Rekap!$C:$C,Out!J$5)</f>
        <v>0</v>
      </c>
      <c r="K79" s="24">
        <f>SUMIFS(Rekap!$D:$D,Rekap!$B:$B,Out!$B79,Rekap!$C:$C,Out!K$5)</f>
        <v>0</v>
      </c>
      <c r="L79" s="24">
        <f>SUMIFS(Rekap!$D:$D,Rekap!$B:$B,Out!$B79,Rekap!$C:$C,Out!L$5)</f>
        <v>0</v>
      </c>
      <c r="M79" s="24">
        <f>SUMIFS(Rekap!$D:$D,Rekap!$B:$B,Out!$B79,Rekap!$C:$C,Out!M$5)</f>
        <v>0</v>
      </c>
      <c r="N79" s="24">
        <f>SUMIFS(Rekap!$D:$D,Rekap!$B:$B,Out!$B79,Rekap!$C:$C,Out!N$5)</f>
        <v>0</v>
      </c>
      <c r="O79" s="24">
        <f>SUMIFS(Rekap!$D:$D,Rekap!$B:$B,Out!$B79,Rekap!$C:$C,Out!O$5)</f>
        <v>0</v>
      </c>
      <c r="P79" s="24">
        <f>SUMIFS(Rekap!$D:$D,Rekap!$B:$B,Out!$B79,Rekap!$C:$C,Out!P$5)</f>
        <v>0</v>
      </c>
      <c r="Q79" s="24">
        <f>SUMIFS(Rekap!$D:$D,Rekap!$B:$B,Out!$B79,Rekap!$C:$C,Out!Q$5)</f>
        <v>0</v>
      </c>
      <c r="R79" s="24">
        <f>SUMIFS(Rekap!$D:$D,Rekap!$B:$B,Out!$B79,Rekap!$C:$C,Out!R$5)</f>
        <v>0</v>
      </c>
      <c r="S79" s="24">
        <f>SUMIFS(Rekap!$D:$D,Rekap!$B:$B,Out!$B79,Rekap!$C:$C,Out!S$5)</f>
        <v>0</v>
      </c>
      <c r="T79" s="24">
        <f>SUMIFS(Rekap!$D:$D,Rekap!$B:$B,Out!$B79,Rekap!$C:$C,Out!T$5)</f>
        <v>0</v>
      </c>
      <c r="V79" s="24">
        <f t="shared" si="1"/>
        <v>0</v>
      </c>
    </row>
    <row r="80" spans="2:22">
      <c r="B80" s="33" t="str">
        <f>Master!$B80</f>
        <v>set caca cewe</v>
      </c>
      <c r="C80" s="24">
        <f>SUMIFS(Rekap!$D:$D,Rekap!$B:$B,Out!$B80,Rekap!$C:$C,Out!C$5)</f>
        <v>0</v>
      </c>
      <c r="D80" s="24">
        <f>SUMIFS(Rekap!$D:$D,Rekap!$B:$B,Out!$B80,Rekap!$C:$C,Out!D$5)</f>
        <v>0</v>
      </c>
      <c r="E80" s="24">
        <f>SUMIFS(Rekap!$D:$D,Rekap!$B:$B,Out!$B80,Rekap!$C:$C,Out!E$5)</f>
        <v>0</v>
      </c>
      <c r="F80" s="24">
        <f>SUMIFS(Rekap!$D:$D,Rekap!$B:$B,Out!$B80,Rekap!$C:$C,Out!F$5)</f>
        <v>0</v>
      </c>
      <c r="G80" s="24">
        <f>SUMIFS(Rekap!$D:$D,Rekap!$B:$B,Out!$B80,Rekap!$C:$C,Out!G$5)</f>
        <v>0</v>
      </c>
      <c r="H80" s="24">
        <f>SUMIFS(Rekap!$D:$D,Rekap!$B:$B,Out!$B80,Rekap!$C:$C,Out!H$5)</f>
        <v>0</v>
      </c>
      <c r="I80" s="24">
        <f>SUMIFS(Rekap!$D:$D,Rekap!$B:$B,Out!$B80,Rekap!$C:$C,Out!I$5)</f>
        <v>0</v>
      </c>
      <c r="J80" s="24">
        <f>SUMIFS(Rekap!$D:$D,Rekap!$B:$B,Out!$B80,Rekap!$C:$C,Out!J$5)</f>
        <v>0</v>
      </c>
      <c r="K80" s="24">
        <f>SUMIFS(Rekap!$D:$D,Rekap!$B:$B,Out!$B80,Rekap!$C:$C,Out!K$5)</f>
        <v>0</v>
      </c>
      <c r="L80" s="24">
        <f>SUMIFS(Rekap!$D:$D,Rekap!$B:$B,Out!$B80,Rekap!$C:$C,Out!L$5)</f>
        <v>0</v>
      </c>
      <c r="M80" s="24">
        <f>SUMIFS(Rekap!$D:$D,Rekap!$B:$B,Out!$B80,Rekap!$C:$C,Out!M$5)</f>
        <v>0</v>
      </c>
      <c r="N80" s="24">
        <f>SUMIFS(Rekap!$D:$D,Rekap!$B:$B,Out!$B80,Rekap!$C:$C,Out!N$5)</f>
        <v>0</v>
      </c>
      <c r="O80" s="24">
        <f>SUMIFS(Rekap!$D:$D,Rekap!$B:$B,Out!$B80,Rekap!$C:$C,Out!O$5)</f>
        <v>0</v>
      </c>
      <c r="P80" s="24">
        <f>SUMIFS(Rekap!$D:$D,Rekap!$B:$B,Out!$B80,Rekap!$C:$C,Out!P$5)</f>
        <v>0</v>
      </c>
      <c r="Q80" s="24">
        <f>SUMIFS(Rekap!$D:$D,Rekap!$B:$B,Out!$B80,Rekap!$C:$C,Out!Q$5)</f>
        <v>0</v>
      </c>
      <c r="R80" s="24">
        <f>SUMIFS(Rekap!$D:$D,Rekap!$B:$B,Out!$B80,Rekap!$C:$C,Out!R$5)</f>
        <v>0</v>
      </c>
      <c r="S80" s="24">
        <f>SUMIFS(Rekap!$D:$D,Rekap!$B:$B,Out!$B80,Rekap!$C:$C,Out!S$5)</f>
        <v>0</v>
      </c>
      <c r="T80" s="24">
        <f>SUMIFS(Rekap!$D:$D,Rekap!$B:$B,Out!$B80,Rekap!$C:$C,Out!T$5)</f>
        <v>0</v>
      </c>
      <c r="V80" s="24">
        <f t="shared" si="1"/>
        <v>0</v>
      </c>
    </row>
    <row r="81" spans="2:22">
      <c r="B81" s="33" t="str">
        <f>Master!$B81</f>
        <v>Celana stabilo ABG</v>
      </c>
      <c r="C81" s="24">
        <f>SUMIFS(Rekap!$D:$D,Rekap!$B:$B,Out!$B81,Rekap!$C:$C,Out!C$5)</f>
        <v>0</v>
      </c>
      <c r="D81" s="24">
        <f>SUMIFS(Rekap!$D:$D,Rekap!$B:$B,Out!$B81,Rekap!$C:$C,Out!D$5)</f>
        <v>0</v>
      </c>
      <c r="E81" s="24">
        <f>SUMIFS(Rekap!$D:$D,Rekap!$B:$B,Out!$B81,Rekap!$C:$C,Out!E$5)</f>
        <v>0</v>
      </c>
      <c r="F81" s="24">
        <f>SUMIFS(Rekap!$D:$D,Rekap!$B:$B,Out!$B81,Rekap!$C:$C,Out!F$5)</f>
        <v>0</v>
      </c>
      <c r="G81" s="24">
        <f>SUMIFS(Rekap!$D:$D,Rekap!$B:$B,Out!$B81,Rekap!$C:$C,Out!G$5)</f>
        <v>0</v>
      </c>
      <c r="H81" s="24">
        <f>SUMIFS(Rekap!$D:$D,Rekap!$B:$B,Out!$B81,Rekap!$C:$C,Out!H$5)</f>
        <v>0</v>
      </c>
      <c r="I81" s="24">
        <f>SUMIFS(Rekap!$D:$D,Rekap!$B:$B,Out!$B81,Rekap!$C:$C,Out!I$5)</f>
        <v>0</v>
      </c>
      <c r="J81" s="24">
        <f>SUMIFS(Rekap!$D:$D,Rekap!$B:$B,Out!$B81,Rekap!$C:$C,Out!J$5)</f>
        <v>0</v>
      </c>
      <c r="K81" s="24">
        <f>SUMIFS(Rekap!$D:$D,Rekap!$B:$B,Out!$B81,Rekap!$C:$C,Out!K$5)</f>
        <v>0</v>
      </c>
      <c r="L81" s="24">
        <f>SUMIFS(Rekap!$D:$D,Rekap!$B:$B,Out!$B81,Rekap!$C:$C,Out!L$5)</f>
        <v>0</v>
      </c>
      <c r="M81" s="24">
        <f>SUMIFS(Rekap!$D:$D,Rekap!$B:$B,Out!$B81,Rekap!$C:$C,Out!M$5)</f>
        <v>0</v>
      </c>
      <c r="N81" s="24">
        <f>SUMIFS(Rekap!$D:$D,Rekap!$B:$B,Out!$B81,Rekap!$C:$C,Out!N$5)</f>
        <v>0</v>
      </c>
      <c r="O81" s="24">
        <f>SUMIFS(Rekap!$D:$D,Rekap!$B:$B,Out!$B81,Rekap!$C:$C,Out!O$5)</f>
        <v>0</v>
      </c>
      <c r="P81" s="24">
        <f>SUMIFS(Rekap!$D:$D,Rekap!$B:$B,Out!$B81,Rekap!$C:$C,Out!P$5)</f>
        <v>0</v>
      </c>
      <c r="Q81" s="24">
        <f>SUMIFS(Rekap!$D:$D,Rekap!$B:$B,Out!$B81,Rekap!$C:$C,Out!Q$5)</f>
        <v>0</v>
      </c>
      <c r="R81" s="24">
        <f>SUMIFS(Rekap!$D:$D,Rekap!$B:$B,Out!$B81,Rekap!$C:$C,Out!R$5)</f>
        <v>0</v>
      </c>
      <c r="S81" s="24">
        <f>SUMIFS(Rekap!$D:$D,Rekap!$B:$B,Out!$B81,Rekap!$C:$C,Out!S$5)</f>
        <v>0</v>
      </c>
      <c r="T81" s="24">
        <f>SUMIFS(Rekap!$D:$D,Rekap!$B:$B,Out!$B81,Rekap!$C:$C,Out!T$5)</f>
        <v>0</v>
      </c>
      <c r="V81" s="24">
        <f t="shared" si="1"/>
        <v>0</v>
      </c>
    </row>
    <row r="82" spans="2:22">
      <c r="B82" s="33" t="str">
        <f>Master!$B82</f>
        <v>set cowo S</v>
      </c>
      <c r="C82" s="24">
        <f>SUMIFS(Rekap!$D:$D,Rekap!$B:$B,Out!$B82,Rekap!$C:$C,Out!C$5)</f>
        <v>0</v>
      </c>
      <c r="D82" s="24">
        <f>SUMIFS(Rekap!$D:$D,Rekap!$B:$B,Out!$B82,Rekap!$C:$C,Out!D$5)</f>
        <v>0</v>
      </c>
      <c r="E82" s="24">
        <f>SUMIFS(Rekap!$D:$D,Rekap!$B:$B,Out!$B82,Rekap!$C:$C,Out!E$5)</f>
        <v>0</v>
      </c>
      <c r="F82" s="24">
        <f>SUMIFS(Rekap!$D:$D,Rekap!$B:$B,Out!$B82,Rekap!$C:$C,Out!F$5)</f>
        <v>0</v>
      </c>
      <c r="G82" s="24">
        <f>SUMIFS(Rekap!$D:$D,Rekap!$B:$B,Out!$B82,Rekap!$C:$C,Out!G$5)</f>
        <v>0</v>
      </c>
      <c r="H82" s="24">
        <f>SUMIFS(Rekap!$D:$D,Rekap!$B:$B,Out!$B82,Rekap!$C:$C,Out!H$5)</f>
        <v>0</v>
      </c>
      <c r="I82" s="24">
        <f>SUMIFS(Rekap!$D:$D,Rekap!$B:$B,Out!$B82,Rekap!$C:$C,Out!I$5)</f>
        <v>0</v>
      </c>
      <c r="J82" s="24">
        <f>SUMIFS(Rekap!$D:$D,Rekap!$B:$B,Out!$B82,Rekap!$C:$C,Out!J$5)</f>
        <v>0</v>
      </c>
      <c r="K82" s="24">
        <f>SUMIFS(Rekap!$D:$D,Rekap!$B:$B,Out!$B82,Rekap!$C:$C,Out!K$5)</f>
        <v>0</v>
      </c>
      <c r="L82" s="24">
        <f>SUMIFS(Rekap!$D:$D,Rekap!$B:$B,Out!$B82,Rekap!$C:$C,Out!L$5)</f>
        <v>0</v>
      </c>
      <c r="M82" s="24">
        <f>SUMIFS(Rekap!$D:$D,Rekap!$B:$B,Out!$B82,Rekap!$C:$C,Out!M$5)</f>
        <v>0</v>
      </c>
      <c r="N82" s="24">
        <f>SUMIFS(Rekap!$D:$D,Rekap!$B:$B,Out!$B82,Rekap!$C:$C,Out!N$5)</f>
        <v>0</v>
      </c>
      <c r="O82" s="24">
        <f>SUMIFS(Rekap!$D:$D,Rekap!$B:$B,Out!$B82,Rekap!$C:$C,Out!O$5)</f>
        <v>0</v>
      </c>
      <c r="P82" s="24">
        <f>SUMIFS(Rekap!$D:$D,Rekap!$B:$B,Out!$B82,Rekap!$C:$C,Out!P$5)</f>
        <v>0</v>
      </c>
      <c r="Q82" s="24">
        <f>SUMIFS(Rekap!$D:$D,Rekap!$B:$B,Out!$B82,Rekap!$C:$C,Out!Q$5)</f>
        <v>0</v>
      </c>
      <c r="R82" s="24">
        <f>SUMIFS(Rekap!$D:$D,Rekap!$B:$B,Out!$B82,Rekap!$C:$C,Out!R$5)</f>
        <v>0</v>
      </c>
      <c r="S82" s="24">
        <f>SUMIFS(Rekap!$D:$D,Rekap!$B:$B,Out!$B82,Rekap!$C:$C,Out!S$5)</f>
        <v>0</v>
      </c>
      <c r="T82" s="24">
        <f>SUMIFS(Rekap!$D:$D,Rekap!$B:$B,Out!$B82,Rekap!$C:$C,Out!T$5)</f>
        <v>0</v>
      </c>
      <c r="V82" s="24">
        <f t="shared" si="1"/>
        <v>0</v>
      </c>
    </row>
    <row r="83" spans="2:22">
      <c r="B83" s="33" t="str">
        <f>Master!$B83</f>
        <v>set cowo M</v>
      </c>
      <c r="C83" s="24">
        <f>SUMIFS(Rekap!$D:$D,Rekap!$B:$B,Out!$B83,Rekap!$C:$C,Out!C$5)</f>
        <v>0</v>
      </c>
      <c r="D83" s="24">
        <f>SUMIFS(Rekap!$D:$D,Rekap!$B:$B,Out!$B83,Rekap!$C:$C,Out!D$5)</f>
        <v>0</v>
      </c>
      <c r="E83" s="24">
        <f>SUMIFS(Rekap!$D:$D,Rekap!$B:$B,Out!$B83,Rekap!$C:$C,Out!E$5)</f>
        <v>0</v>
      </c>
      <c r="F83" s="24">
        <f>SUMIFS(Rekap!$D:$D,Rekap!$B:$B,Out!$B83,Rekap!$C:$C,Out!F$5)</f>
        <v>0</v>
      </c>
      <c r="G83" s="24">
        <f>SUMIFS(Rekap!$D:$D,Rekap!$B:$B,Out!$B83,Rekap!$C:$C,Out!G$5)</f>
        <v>0</v>
      </c>
      <c r="H83" s="24">
        <f>SUMIFS(Rekap!$D:$D,Rekap!$B:$B,Out!$B83,Rekap!$C:$C,Out!H$5)</f>
        <v>0</v>
      </c>
      <c r="I83" s="24">
        <f>SUMIFS(Rekap!$D:$D,Rekap!$B:$B,Out!$B83,Rekap!$C:$C,Out!I$5)</f>
        <v>0</v>
      </c>
      <c r="J83" s="24">
        <f>SUMIFS(Rekap!$D:$D,Rekap!$B:$B,Out!$B83,Rekap!$C:$C,Out!J$5)</f>
        <v>0</v>
      </c>
      <c r="K83" s="24">
        <f>SUMIFS(Rekap!$D:$D,Rekap!$B:$B,Out!$B83,Rekap!$C:$C,Out!K$5)</f>
        <v>0</v>
      </c>
      <c r="L83" s="24">
        <f>SUMIFS(Rekap!$D:$D,Rekap!$B:$B,Out!$B83,Rekap!$C:$C,Out!L$5)</f>
        <v>0</v>
      </c>
      <c r="M83" s="24">
        <f>SUMIFS(Rekap!$D:$D,Rekap!$B:$B,Out!$B83,Rekap!$C:$C,Out!M$5)</f>
        <v>0</v>
      </c>
      <c r="N83" s="24">
        <f>SUMIFS(Rekap!$D:$D,Rekap!$B:$B,Out!$B83,Rekap!$C:$C,Out!N$5)</f>
        <v>0</v>
      </c>
      <c r="O83" s="24">
        <f>SUMIFS(Rekap!$D:$D,Rekap!$B:$B,Out!$B83,Rekap!$C:$C,Out!O$5)</f>
        <v>0</v>
      </c>
      <c r="P83" s="24">
        <f>SUMIFS(Rekap!$D:$D,Rekap!$B:$B,Out!$B83,Rekap!$C:$C,Out!P$5)</f>
        <v>0</v>
      </c>
      <c r="Q83" s="24">
        <f>SUMIFS(Rekap!$D:$D,Rekap!$B:$B,Out!$B83,Rekap!$C:$C,Out!Q$5)</f>
        <v>0</v>
      </c>
      <c r="R83" s="24">
        <f>SUMIFS(Rekap!$D:$D,Rekap!$B:$B,Out!$B83,Rekap!$C:$C,Out!R$5)</f>
        <v>0</v>
      </c>
      <c r="S83" s="24">
        <f>SUMIFS(Rekap!$D:$D,Rekap!$B:$B,Out!$B83,Rekap!$C:$C,Out!S$5)</f>
        <v>0</v>
      </c>
      <c r="T83" s="24">
        <f>SUMIFS(Rekap!$D:$D,Rekap!$B:$B,Out!$B83,Rekap!$C:$C,Out!T$5)</f>
        <v>0</v>
      </c>
      <c r="V83" s="24">
        <f t="shared" si="1"/>
        <v>0</v>
      </c>
    </row>
    <row r="84" spans="2:22">
      <c r="B84" s="33" t="str">
        <f>Master!$B84</f>
        <v>set cowo L</v>
      </c>
      <c r="C84" s="24">
        <f>SUMIFS(Rekap!$D:$D,Rekap!$B:$B,Out!$B84,Rekap!$C:$C,Out!C$5)</f>
        <v>0</v>
      </c>
      <c r="D84" s="24">
        <f>SUMIFS(Rekap!$D:$D,Rekap!$B:$B,Out!$B84,Rekap!$C:$C,Out!D$5)</f>
        <v>0</v>
      </c>
      <c r="E84" s="24">
        <f>SUMIFS(Rekap!$D:$D,Rekap!$B:$B,Out!$B84,Rekap!$C:$C,Out!E$5)</f>
        <v>0</v>
      </c>
      <c r="F84" s="24">
        <f>SUMIFS(Rekap!$D:$D,Rekap!$B:$B,Out!$B84,Rekap!$C:$C,Out!F$5)</f>
        <v>0</v>
      </c>
      <c r="G84" s="24">
        <f>SUMIFS(Rekap!$D:$D,Rekap!$B:$B,Out!$B84,Rekap!$C:$C,Out!G$5)</f>
        <v>0</v>
      </c>
      <c r="H84" s="24">
        <f>SUMIFS(Rekap!$D:$D,Rekap!$B:$B,Out!$B84,Rekap!$C:$C,Out!H$5)</f>
        <v>0</v>
      </c>
      <c r="I84" s="24">
        <f>SUMIFS(Rekap!$D:$D,Rekap!$B:$B,Out!$B84,Rekap!$C:$C,Out!I$5)</f>
        <v>0</v>
      </c>
      <c r="J84" s="24">
        <f>SUMIFS(Rekap!$D:$D,Rekap!$B:$B,Out!$B84,Rekap!$C:$C,Out!J$5)</f>
        <v>0</v>
      </c>
      <c r="K84" s="24">
        <f>SUMIFS(Rekap!$D:$D,Rekap!$B:$B,Out!$B84,Rekap!$C:$C,Out!K$5)</f>
        <v>0</v>
      </c>
      <c r="L84" s="24">
        <f>SUMIFS(Rekap!$D:$D,Rekap!$B:$B,Out!$B84,Rekap!$C:$C,Out!L$5)</f>
        <v>0</v>
      </c>
      <c r="M84" s="24">
        <f>SUMIFS(Rekap!$D:$D,Rekap!$B:$B,Out!$B84,Rekap!$C:$C,Out!M$5)</f>
        <v>0</v>
      </c>
      <c r="N84" s="24">
        <f>SUMIFS(Rekap!$D:$D,Rekap!$B:$B,Out!$B84,Rekap!$C:$C,Out!N$5)</f>
        <v>0</v>
      </c>
      <c r="O84" s="24">
        <f>SUMIFS(Rekap!$D:$D,Rekap!$B:$B,Out!$B84,Rekap!$C:$C,Out!O$5)</f>
        <v>0</v>
      </c>
      <c r="P84" s="24">
        <f>SUMIFS(Rekap!$D:$D,Rekap!$B:$B,Out!$B84,Rekap!$C:$C,Out!P$5)</f>
        <v>0</v>
      </c>
      <c r="Q84" s="24">
        <f>SUMIFS(Rekap!$D:$D,Rekap!$B:$B,Out!$B84,Rekap!$C:$C,Out!Q$5)</f>
        <v>0</v>
      </c>
      <c r="R84" s="24">
        <f>SUMIFS(Rekap!$D:$D,Rekap!$B:$B,Out!$B84,Rekap!$C:$C,Out!R$5)</f>
        <v>0</v>
      </c>
      <c r="S84" s="24">
        <f>SUMIFS(Rekap!$D:$D,Rekap!$B:$B,Out!$B84,Rekap!$C:$C,Out!S$5)</f>
        <v>0</v>
      </c>
      <c r="T84" s="24">
        <f>SUMIFS(Rekap!$D:$D,Rekap!$B:$B,Out!$B84,Rekap!$C:$C,Out!T$5)</f>
        <v>0</v>
      </c>
      <c r="V84" s="24">
        <f t="shared" si="1"/>
        <v>0</v>
      </c>
    </row>
    <row r="85" spans="2:22">
      <c r="B85" s="33" t="str">
        <f>Master!$B85</f>
        <v>set cowo XL</v>
      </c>
      <c r="C85" s="24">
        <f>SUMIFS(Rekap!$D:$D,Rekap!$B:$B,Out!$B85,Rekap!$C:$C,Out!C$5)</f>
        <v>0</v>
      </c>
      <c r="D85" s="24">
        <f>SUMIFS(Rekap!$D:$D,Rekap!$B:$B,Out!$B85,Rekap!$C:$C,Out!D$5)</f>
        <v>0</v>
      </c>
      <c r="E85" s="24">
        <f>SUMIFS(Rekap!$D:$D,Rekap!$B:$B,Out!$B85,Rekap!$C:$C,Out!E$5)</f>
        <v>0</v>
      </c>
      <c r="F85" s="24">
        <f>SUMIFS(Rekap!$D:$D,Rekap!$B:$B,Out!$B85,Rekap!$C:$C,Out!F$5)</f>
        <v>0</v>
      </c>
      <c r="G85" s="24">
        <f>SUMIFS(Rekap!$D:$D,Rekap!$B:$B,Out!$B85,Rekap!$C:$C,Out!G$5)</f>
        <v>0</v>
      </c>
      <c r="H85" s="24">
        <f>SUMIFS(Rekap!$D:$D,Rekap!$B:$B,Out!$B85,Rekap!$C:$C,Out!H$5)</f>
        <v>0</v>
      </c>
      <c r="I85" s="24">
        <f>SUMIFS(Rekap!$D:$D,Rekap!$B:$B,Out!$B85,Rekap!$C:$C,Out!I$5)</f>
        <v>0</v>
      </c>
      <c r="J85" s="24">
        <f>SUMIFS(Rekap!$D:$D,Rekap!$B:$B,Out!$B85,Rekap!$C:$C,Out!J$5)</f>
        <v>0</v>
      </c>
      <c r="K85" s="24">
        <f>SUMIFS(Rekap!$D:$D,Rekap!$B:$B,Out!$B85,Rekap!$C:$C,Out!K$5)</f>
        <v>0</v>
      </c>
      <c r="L85" s="24">
        <f>SUMIFS(Rekap!$D:$D,Rekap!$B:$B,Out!$B85,Rekap!$C:$C,Out!L$5)</f>
        <v>0</v>
      </c>
      <c r="M85" s="24">
        <f>SUMIFS(Rekap!$D:$D,Rekap!$B:$B,Out!$B85,Rekap!$C:$C,Out!M$5)</f>
        <v>0</v>
      </c>
      <c r="N85" s="24">
        <f>SUMIFS(Rekap!$D:$D,Rekap!$B:$B,Out!$B85,Rekap!$C:$C,Out!N$5)</f>
        <v>0</v>
      </c>
      <c r="O85" s="24">
        <f>SUMIFS(Rekap!$D:$D,Rekap!$B:$B,Out!$B85,Rekap!$C:$C,Out!O$5)</f>
        <v>0</v>
      </c>
      <c r="P85" s="24">
        <f>SUMIFS(Rekap!$D:$D,Rekap!$B:$B,Out!$B85,Rekap!$C:$C,Out!P$5)</f>
        <v>0</v>
      </c>
      <c r="Q85" s="24">
        <f>SUMIFS(Rekap!$D:$D,Rekap!$B:$B,Out!$B85,Rekap!$C:$C,Out!Q$5)</f>
        <v>0</v>
      </c>
      <c r="R85" s="24">
        <f>SUMIFS(Rekap!$D:$D,Rekap!$B:$B,Out!$B85,Rekap!$C:$C,Out!R$5)</f>
        <v>0</v>
      </c>
      <c r="S85" s="24">
        <f>SUMIFS(Rekap!$D:$D,Rekap!$B:$B,Out!$B85,Rekap!$C:$C,Out!S$5)</f>
        <v>0</v>
      </c>
      <c r="T85" s="24">
        <f>SUMIFS(Rekap!$D:$D,Rekap!$B:$B,Out!$B85,Rekap!$C:$C,Out!T$5)</f>
        <v>0</v>
      </c>
      <c r="V85" s="24">
        <f t="shared" si="1"/>
        <v>0</v>
      </c>
    </row>
    <row r="86" spans="2:22">
      <c r="B86" s="33" t="str">
        <f>Master!$B86</f>
        <v>set cewe s</v>
      </c>
      <c r="C86" s="24">
        <f>SUMIFS(Rekap!$D:$D,Rekap!$B:$B,Out!$B86,Rekap!$C:$C,Out!C$5)</f>
        <v>0</v>
      </c>
      <c r="D86" s="24">
        <f>SUMIFS(Rekap!$D:$D,Rekap!$B:$B,Out!$B86,Rekap!$C:$C,Out!D$5)</f>
        <v>0</v>
      </c>
      <c r="E86" s="24">
        <f>SUMIFS(Rekap!$D:$D,Rekap!$B:$B,Out!$B86,Rekap!$C:$C,Out!E$5)</f>
        <v>0</v>
      </c>
      <c r="F86" s="24">
        <f>SUMIFS(Rekap!$D:$D,Rekap!$B:$B,Out!$B86,Rekap!$C:$C,Out!F$5)</f>
        <v>0</v>
      </c>
      <c r="G86" s="24">
        <f>SUMIFS(Rekap!$D:$D,Rekap!$B:$B,Out!$B86,Rekap!$C:$C,Out!G$5)</f>
        <v>0</v>
      </c>
      <c r="H86" s="24">
        <f>SUMIFS(Rekap!$D:$D,Rekap!$B:$B,Out!$B86,Rekap!$C:$C,Out!H$5)</f>
        <v>0</v>
      </c>
      <c r="I86" s="24">
        <f>SUMIFS(Rekap!$D:$D,Rekap!$B:$B,Out!$B86,Rekap!$C:$C,Out!I$5)</f>
        <v>0</v>
      </c>
      <c r="J86" s="24">
        <f>SUMIFS(Rekap!$D:$D,Rekap!$B:$B,Out!$B86,Rekap!$C:$C,Out!J$5)</f>
        <v>0</v>
      </c>
      <c r="K86" s="24">
        <f>SUMIFS(Rekap!$D:$D,Rekap!$B:$B,Out!$B86,Rekap!$C:$C,Out!K$5)</f>
        <v>0</v>
      </c>
      <c r="L86" s="24">
        <f>SUMIFS(Rekap!$D:$D,Rekap!$B:$B,Out!$B86,Rekap!$C:$C,Out!L$5)</f>
        <v>0</v>
      </c>
      <c r="M86" s="24">
        <f>SUMIFS(Rekap!$D:$D,Rekap!$B:$B,Out!$B86,Rekap!$C:$C,Out!M$5)</f>
        <v>0</v>
      </c>
      <c r="N86" s="24">
        <f>SUMIFS(Rekap!$D:$D,Rekap!$B:$B,Out!$B86,Rekap!$C:$C,Out!N$5)</f>
        <v>0</v>
      </c>
      <c r="O86" s="24">
        <f>SUMIFS(Rekap!$D:$D,Rekap!$B:$B,Out!$B86,Rekap!$C:$C,Out!O$5)</f>
        <v>0</v>
      </c>
      <c r="P86" s="24">
        <f>SUMIFS(Rekap!$D:$D,Rekap!$B:$B,Out!$B86,Rekap!$C:$C,Out!P$5)</f>
        <v>0</v>
      </c>
      <c r="Q86" s="24">
        <f>SUMIFS(Rekap!$D:$D,Rekap!$B:$B,Out!$B86,Rekap!$C:$C,Out!Q$5)</f>
        <v>0</v>
      </c>
      <c r="R86" s="24">
        <f>SUMIFS(Rekap!$D:$D,Rekap!$B:$B,Out!$B86,Rekap!$C:$C,Out!R$5)</f>
        <v>0</v>
      </c>
      <c r="S86" s="24">
        <f>SUMIFS(Rekap!$D:$D,Rekap!$B:$B,Out!$B86,Rekap!$C:$C,Out!S$5)</f>
        <v>0</v>
      </c>
      <c r="T86" s="24">
        <f>SUMIFS(Rekap!$D:$D,Rekap!$B:$B,Out!$B86,Rekap!$C:$C,Out!T$5)</f>
        <v>0</v>
      </c>
      <c r="V86" s="24">
        <f t="shared" si="1"/>
        <v>0</v>
      </c>
    </row>
    <row r="87" spans="2:22">
      <c r="B87" s="33" t="str">
        <f>Master!$B87</f>
        <v>set cewe m</v>
      </c>
      <c r="C87" s="24">
        <f>SUMIFS(Rekap!$D:$D,Rekap!$B:$B,Out!$B87,Rekap!$C:$C,Out!C$5)</f>
        <v>0</v>
      </c>
      <c r="D87" s="24">
        <f>SUMIFS(Rekap!$D:$D,Rekap!$B:$B,Out!$B87,Rekap!$C:$C,Out!D$5)</f>
        <v>0</v>
      </c>
      <c r="E87" s="24">
        <f>SUMIFS(Rekap!$D:$D,Rekap!$B:$B,Out!$B87,Rekap!$C:$C,Out!E$5)</f>
        <v>0</v>
      </c>
      <c r="F87" s="24">
        <f>SUMIFS(Rekap!$D:$D,Rekap!$B:$B,Out!$B87,Rekap!$C:$C,Out!F$5)</f>
        <v>0</v>
      </c>
      <c r="G87" s="24">
        <f>SUMIFS(Rekap!$D:$D,Rekap!$B:$B,Out!$B87,Rekap!$C:$C,Out!G$5)</f>
        <v>0</v>
      </c>
      <c r="H87" s="24">
        <f>SUMIFS(Rekap!$D:$D,Rekap!$B:$B,Out!$B87,Rekap!$C:$C,Out!H$5)</f>
        <v>0</v>
      </c>
      <c r="I87" s="24">
        <f>SUMIFS(Rekap!$D:$D,Rekap!$B:$B,Out!$B87,Rekap!$C:$C,Out!I$5)</f>
        <v>0</v>
      </c>
      <c r="J87" s="24">
        <f>SUMIFS(Rekap!$D:$D,Rekap!$B:$B,Out!$B87,Rekap!$C:$C,Out!J$5)</f>
        <v>0</v>
      </c>
      <c r="K87" s="24">
        <f>SUMIFS(Rekap!$D:$D,Rekap!$B:$B,Out!$B87,Rekap!$C:$C,Out!K$5)</f>
        <v>0</v>
      </c>
      <c r="L87" s="24">
        <f>SUMIFS(Rekap!$D:$D,Rekap!$B:$B,Out!$B87,Rekap!$C:$C,Out!L$5)</f>
        <v>0</v>
      </c>
      <c r="M87" s="24">
        <f>SUMIFS(Rekap!$D:$D,Rekap!$B:$B,Out!$B87,Rekap!$C:$C,Out!M$5)</f>
        <v>0</v>
      </c>
      <c r="N87" s="24">
        <f>SUMIFS(Rekap!$D:$D,Rekap!$B:$B,Out!$B87,Rekap!$C:$C,Out!N$5)</f>
        <v>0</v>
      </c>
      <c r="O87" s="24">
        <f>SUMIFS(Rekap!$D:$D,Rekap!$B:$B,Out!$B87,Rekap!$C:$C,Out!O$5)</f>
        <v>0</v>
      </c>
      <c r="P87" s="24">
        <f>SUMIFS(Rekap!$D:$D,Rekap!$B:$B,Out!$B87,Rekap!$C:$C,Out!P$5)</f>
        <v>0</v>
      </c>
      <c r="Q87" s="24">
        <f>SUMIFS(Rekap!$D:$D,Rekap!$B:$B,Out!$B87,Rekap!$C:$C,Out!Q$5)</f>
        <v>0</v>
      </c>
      <c r="R87" s="24">
        <f>SUMIFS(Rekap!$D:$D,Rekap!$B:$B,Out!$B87,Rekap!$C:$C,Out!R$5)</f>
        <v>0</v>
      </c>
      <c r="S87" s="24">
        <f>SUMIFS(Rekap!$D:$D,Rekap!$B:$B,Out!$B87,Rekap!$C:$C,Out!S$5)</f>
        <v>0</v>
      </c>
      <c r="T87" s="24">
        <f>SUMIFS(Rekap!$D:$D,Rekap!$B:$B,Out!$B87,Rekap!$C:$C,Out!T$5)</f>
        <v>0</v>
      </c>
      <c r="V87" s="24">
        <f t="shared" si="1"/>
        <v>0</v>
      </c>
    </row>
    <row r="88" spans="2:22">
      <c r="B88" s="33" t="str">
        <f>Master!$B88</f>
        <v>set cewe L</v>
      </c>
      <c r="C88" s="24">
        <f>SUMIFS(Rekap!$D:$D,Rekap!$B:$B,Out!$B88,Rekap!$C:$C,Out!C$5)</f>
        <v>0</v>
      </c>
      <c r="D88" s="24">
        <f>SUMIFS(Rekap!$D:$D,Rekap!$B:$B,Out!$B88,Rekap!$C:$C,Out!D$5)</f>
        <v>0</v>
      </c>
      <c r="E88" s="24">
        <f>SUMIFS(Rekap!$D:$D,Rekap!$B:$B,Out!$B88,Rekap!$C:$C,Out!E$5)</f>
        <v>0</v>
      </c>
      <c r="F88" s="24">
        <f>SUMIFS(Rekap!$D:$D,Rekap!$B:$B,Out!$B88,Rekap!$C:$C,Out!F$5)</f>
        <v>0</v>
      </c>
      <c r="G88" s="24">
        <f>SUMIFS(Rekap!$D:$D,Rekap!$B:$B,Out!$B88,Rekap!$C:$C,Out!G$5)</f>
        <v>0</v>
      </c>
      <c r="H88" s="24">
        <f>SUMIFS(Rekap!$D:$D,Rekap!$B:$B,Out!$B88,Rekap!$C:$C,Out!H$5)</f>
        <v>0</v>
      </c>
      <c r="I88" s="24">
        <f>SUMIFS(Rekap!$D:$D,Rekap!$B:$B,Out!$B88,Rekap!$C:$C,Out!I$5)</f>
        <v>0</v>
      </c>
      <c r="J88" s="24">
        <f>SUMIFS(Rekap!$D:$D,Rekap!$B:$B,Out!$B88,Rekap!$C:$C,Out!J$5)</f>
        <v>0</v>
      </c>
      <c r="K88" s="24">
        <f>SUMIFS(Rekap!$D:$D,Rekap!$B:$B,Out!$B88,Rekap!$C:$C,Out!K$5)</f>
        <v>0</v>
      </c>
      <c r="L88" s="24">
        <f>SUMIFS(Rekap!$D:$D,Rekap!$B:$B,Out!$B88,Rekap!$C:$C,Out!L$5)</f>
        <v>0</v>
      </c>
      <c r="M88" s="24">
        <f>SUMIFS(Rekap!$D:$D,Rekap!$B:$B,Out!$B88,Rekap!$C:$C,Out!M$5)</f>
        <v>0</v>
      </c>
      <c r="N88" s="24">
        <f>SUMIFS(Rekap!$D:$D,Rekap!$B:$B,Out!$B88,Rekap!$C:$C,Out!N$5)</f>
        <v>0</v>
      </c>
      <c r="O88" s="24">
        <f>SUMIFS(Rekap!$D:$D,Rekap!$B:$B,Out!$B88,Rekap!$C:$C,Out!O$5)</f>
        <v>0</v>
      </c>
      <c r="P88" s="24">
        <f>SUMIFS(Rekap!$D:$D,Rekap!$B:$B,Out!$B88,Rekap!$C:$C,Out!P$5)</f>
        <v>0</v>
      </c>
      <c r="Q88" s="24">
        <f>SUMIFS(Rekap!$D:$D,Rekap!$B:$B,Out!$B88,Rekap!$C:$C,Out!Q$5)</f>
        <v>0</v>
      </c>
      <c r="R88" s="24">
        <f>SUMIFS(Rekap!$D:$D,Rekap!$B:$B,Out!$B88,Rekap!$C:$C,Out!R$5)</f>
        <v>0</v>
      </c>
      <c r="S88" s="24">
        <f>SUMIFS(Rekap!$D:$D,Rekap!$B:$B,Out!$B88,Rekap!$C:$C,Out!S$5)</f>
        <v>0</v>
      </c>
      <c r="T88" s="24">
        <f>SUMIFS(Rekap!$D:$D,Rekap!$B:$B,Out!$B88,Rekap!$C:$C,Out!T$5)</f>
        <v>0</v>
      </c>
      <c r="V88" s="24">
        <f t="shared" si="1"/>
        <v>0</v>
      </c>
    </row>
    <row r="89" spans="2:22">
      <c r="B89" s="33" t="str">
        <f>Master!$B89</f>
        <v>set cewe xl</v>
      </c>
      <c r="C89" s="24">
        <f>SUMIFS(Rekap!$D:$D,Rekap!$B:$B,Out!$B89,Rekap!$C:$C,Out!C$5)</f>
        <v>0</v>
      </c>
      <c r="D89" s="24">
        <f>SUMIFS(Rekap!$D:$D,Rekap!$B:$B,Out!$B89,Rekap!$C:$C,Out!D$5)</f>
        <v>0</v>
      </c>
      <c r="E89" s="24">
        <f>SUMIFS(Rekap!$D:$D,Rekap!$B:$B,Out!$B89,Rekap!$C:$C,Out!E$5)</f>
        <v>0</v>
      </c>
      <c r="F89" s="24">
        <f>SUMIFS(Rekap!$D:$D,Rekap!$B:$B,Out!$B89,Rekap!$C:$C,Out!F$5)</f>
        <v>0</v>
      </c>
      <c r="G89" s="24">
        <f>SUMIFS(Rekap!$D:$D,Rekap!$B:$B,Out!$B89,Rekap!$C:$C,Out!G$5)</f>
        <v>0</v>
      </c>
      <c r="H89" s="24">
        <f>SUMIFS(Rekap!$D:$D,Rekap!$B:$B,Out!$B89,Rekap!$C:$C,Out!H$5)</f>
        <v>0</v>
      </c>
      <c r="I89" s="24">
        <f>SUMIFS(Rekap!$D:$D,Rekap!$B:$B,Out!$B89,Rekap!$C:$C,Out!I$5)</f>
        <v>0</v>
      </c>
      <c r="J89" s="24">
        <f>SUMIFS(Rekap!$D:$D,Rekap!$B:$B,Out!$B89,Rekap!$C:$C,Out!J$5)</f>
        <v>0</v>
      </c>
      <c r="K89" s="24">
        <f>SUMIFS(Rekap!$D:$D,Rekap!$B:$B,Out!$B89,Rekap!$C:$C,Out!K$5)</f>
        <v>0</v>
      </c>
      <c r="L89" s="24">
        <f>SUMIFS(Rekap!$D:$D,Rekap!$B:$B,Out!$B89,Rekap!$C:$C,Out!L$5)</f>
        <v>0</v>
      </c>
      <c r="M89" s="24">
        <f>SUMIFS(Rekap!$D:$D,Rekap!$B:$B,Out!$B89,Rekap!$C:$C,Out!M$5)</f>
        <v>0</v>
      </c>
      <c r="N89" s="24">
        <f>SUMIFS(Rekap!$D:$D,Rekap!$B:$B,Out!$B89,Rekap!$C:$C,Out!N$5)</f>
        <v>0</v>
      </c>
      <c r="O89" s="24">
        <f>SUMIFS(Rekap!$D:$D,Rekap!$B:$B,Out!$B89,Rekap!$C:$C,Out!O$5)</f>
        <v>0</v>
      </c>
      <c r="P89" s="24">
        <f>SUMIFS(Rekap!$D:$D,Rekap!$B:$B,Out!$B89,Rekap!$C:$C,Out!P$5)</f>
        <v>0</v>
      </c>
      <c r="Q89" s="24">
        <f>SUMIFS(Rekap!$D:$D,Rekap!$B:$B,Out!$B89,Rekap!$C:$C,Out!Q$5)</f>
        <v>0</v>
      </c>
      <c r="R89" s="24">
        <f>SUMIFS(Rekap!$D:$D,Rekap!$B:$B,Out!$B89,Rekap!$C:$C,Out!R$5)</f>
        <v>0</v>
      </c>
      <c r="S89" s="24">
        <f>SUMIFS(Rekap!$D:$D,Rekap!$B:$B,Out!$B89,Rekap!$C:$C,Out!S$5)</f>
        <v>0</v>
      </c>
      <c r="T89" s="24">
        <f>SUMIFS(Rekap!$D:$D,Rekap!$B:$B,Out!$B89,Rekap!$C:$C,Out!T$5)</f>
        <v>0</v>
      </c>
      <c r="V89" s="24">
        <f t="shared" si="1"/>
        <v>0</v>
      </c>
    </row>
    <row r="90" spans="2:22">
      <c r="B90" s="33" t="str">
        <f>Master!$B90</f>
        <v>set bola</v>
      </c>
      <c r="C90" s="24">
        <f>SUMIFS(Rekap!$D:$D,Rekap!$B:$B,Out!$B90,Rekap!$C:$C,Out!C$5)</f>
        <v>0</v>
      </c>
      <c r="D90" s="24">
        <f>SUMIFS(Rekap!$D:$D,Rekap!$B:$B,Out!$B90,Rekap!$C:$C,Out!D$5)</f>
        <v>0</v>
      </c>
      <c r="E90" s="24">
        <f>SUMIFS(Rekap!$D:$D,Rekap!$B:$B,Out!$B90,Rekap!$C:$C,Out!E$5)</f>
        <v>0</v>
      </c>
      <c r="F90" s="24">
        <f>SUMIFS(Rekap!$D:$D,Rekap!$B:$B,Out!$B90,Rekap!$C:$C,Out!F$5)</f>
        <v>0</v>
      </c>
      <c r="G90" s="24">
        <f>SUMIFS(Rekap!$D:$D,Rekap!$B:$B,Out!$B90,Rekap!$C:$C,Out!G$5)</f>
        <v>0</v>
      </c>
      <c r="H90" s="24">
        <f>SUMIFS(Rekap!$D:$D,Rekap!$B:$B,Out!$B90,Rekap!$C:$C,Out!H$5)</f>
        <v>0</v>
      </c>
      <c r="I90" s="24">
        <f>SUMIFS(Rekap!$D:$D,Rekap!$B:$B,Out!$B90,Rekap!$C:$C,Out!I$5)</f>
        <v>0</v>
      </c>
      <c r="J90" s="24">
        <f>SUMIFS(Rekap!$D:$D,Rekap!$B:$B,Out!$B90,Rekap!$C:$C,Out!J$5)</f>
        <v>0</v>
      </c>
      <c r="K90" s="24">
        <f>SUMIFS(Rekap!$D:$D,Rekap!$B:$B,Out!$B90,Rekap!$C:$C,Out!K$5)</f>
        <v>0</v>
      </c>
      <c r="L90" s="24">
        <f>SUMIFS(Rekap!$D:$D,Rekap!$B:$B,Out!$B90,Rekap!$C:$C,Out!L$5)</f>
        <v>0</v>
      </c>
      <c r="M90" s="24">
        <f>SUMIFS(Rekap!$D:$D,Rekap!$B:$B,Out!$B90,Rekap!$C:$C,Out!M$5)</f>
        <v>0</v>
      </c>
      <c r="N90" s="24">
        <f>SUMIFS(Rekap!$D:$D,Rekap!$B:$B,Out!$B90,Rekap!$C:$C,Out!N$5)</f>
        <v>0</v>
      </c>
      <c r="O90" s="24">
        <f>SUMIFS(Rekap!$D:$D,Rekap!$B:$B,Out!$B90,Rekap!$C:$C,Out!O$5)</f>
        <v>0</v>
      </c>
      <c r="P90" s="24">
        <f>SUMIFS(Rekap!$D:$D,Rekap!$B:$B,Out!$B90,Rekap!$C:$C,Out!P$5)</f>
        <v>0</v>
      </c>
      <c r="Q90" s="24">
        <f>SUMIFS(Rekap!$D:$D,Rekap!$B:$B,Out!$B90,Rekap!$C:$C,Out!Q$5)</f>
        <v>0</v>
      </c>
      <c r="R90" s="24">
        <f>SUMIFS(Rekap!$D:$D,Rekap!$B:$B,Out!$B90,Rekap!$C:$C,Out!R$5)</f>
        <v>0</v>
      </c>
      <c r="S90" s="24">
        <f>SUMIFS(Rekap!$D:$D,Rekap!$B:$B,Out!$B90,Rekap!$C:$C,Out!S$5)</f>
        <v>0</v>
      </c>
      <c r="T90" s="24">
        <f>SUMIFS(Rekap!$D:$D,Rekap!$B:$B,Out!$B90,Rekap!$C:$C,Out!T$5)</f>
        <v>0</v>
      </c>
      <c r="V90" s="24">
        <f t="shared" si="1"/>
        <v>0</v>
      </c>
    </row>
    <row r="91" spans="2:22">
      <c r="B91" s="33" t="str">
        <f>Master!$B91</f>
        <v>legging anak kirey</v>
      </c>
      <c r="C91" s="24">
        <f>SUMIFS(Rekap!$D:$D,Rekap!$B:$B,Out!$B91,Rekap!$C:$C,Out!C$5)</f>
        <v>0</v>
      </c>
      <c r="D91" s="24">
        <f>SUMIFS(Rekap!$D:$D,Rekap!$B:$B,Out!$B91,Rekap!$C:$C,Out!D$5)</f>
        <v>0</v>
      </c>
      <c r="E91" s="24">
        <f>SUMIFS(Rekap!$D:$D,Rekap!$B:$B,Out!$B91,Rekap!$C:$C,Out!E$5)</f>
        <v>0</v>
      </c>
      <c r="F91" s="24">
        <f>SUMIFS(Rekap!$D:$D,Rekap!$B:$B,Out!$B91,Rekap!$C:$C,Out!F$5)</f>
        <v>0</v>
      </c>
      <c r="G91" s="24">
        <f>SUMIFS(Rekap!$D:$D,Rekap!$B:$B,Out!$B91,Rekap!$C:$C,Out!G$5)</f>
        <v>0</v>
      </c>
      <c r="H91" s="24">
        <f>SUMIFS(Rekap!$D:$D,Rekap!$B:$B,Out!$B91,Rekap!$C:$C,Out!H$5)</f>
        <v>0</v>
      </c>
      <c r="I91" s="24">
        <f>SUMIFS(Rekap!$D:$D,Rekap!$B:$B,Out!$B91,Rekap!$C:$C,Out!I$5)</f>
        <v>0</v>
      </c>
      <c r="J91" s="24">
        <f>SUMIFS(Rekap!$D:$D,Rekap!$B:$B,Out!$B91,Rekap!$C:$C,Out!J$5)</f>
        <v>0</v>
      </c>
      <c r="K91" s="24">
        <f>SUMIFS(Rekap!$D:$D,Rekap!$B:$B,Out!$B91,Rekap!$C:$C,Out!K$5)</f>
        <v>0</v>
      </c>
      <c r="L91" s="24">
        <f>SUMIFS(Rekap!$D:$D,Rekap!$B:$B,Out!$B91,Rekap!$C:$C,Out!L$5)</f>
        <v>0</v>
      </c>
      <c r="M91" s="24">
        <f>SUMIFS(Rekap!$D:$D,Rekap!$B:$B,Out!$B91,Rekap!$C:$C,Out!M$5)</f>
        <v>0</v>
      </c>
      <c r="N91" s="24">
        <f>SUMIFS(Rekap!$D:$D,Rekap!$B:$B,Out!$B91,Rekap!$C:$C,Out!N$5)</f>
        <v>0</v>
      </c>
      <c r="O91" s="24">
        <f>SUMIFS(Rekap!$D:$D,Rekap!$B:$B,Out!$B91,Rekap!$C:$C,Out!O$5)</f>
        <v>0</v>
      </c>
      <c r="P91" s="24">
        <f>SUMIFS(Rekap!$D:$D,Rekap!$B:$B,Out!$B91,Rekap!$C:$C,Out!P$5)</f>
        <v>0</v>
      </c>
      <c r="Q91" s="24">
        <f>SUMIFS(Rekap!$D:$D,Rekap!$B:$B,Out!$B91,Rekap!$C:$C,Out!Q$5)</f>
        <v>0</v>
      </c>
      <c r="R91" s="24">
        <f>SUMIFS(Rekap!$D:$D,Rekap!$B:$B,Out!$B91,Rekap!$C:$C,Out!R$5)</f>
        <v>0</v>
      </c>
      <c r="S91" s="24">
        <f>SUMIFS(Rekap!$D:$D,Rekap!$B:$B,Out!$B91,Rekap!$C:$C,Out!S$5)</f>
        <v>0</v>
      </c>
      <c r="T91" s="24">
        <f>SUMIFS(Rekap!$D:$D,Rekap!$B:$B,Out!$B91,Rekap!$C:$C,Out!T$5)</f>
        <v>0</v>
      </c>
      <c r="V91" s="24">
        <f t="shared" si="1"/>
        <v>0</v>
      </c>
    </row>
    <row r="92" spans="2:22">
      <c r="B92" s="33" t="str">
        <f>Master!$B92</f>
        <v>legging jeans ABG</v>
      </c>
      <c r="C92" s="24">
        <f>SUMIFS(Rekap!$D:$D,Rekap!$B:$B,Out!$B92,Rekap!$C:$C,Out!C$5)</f>
        <v>0</v>
      </c>
      <c r="D92" s="24">
        <f>SUMIFS(Rekap!$D:$D,Rekap!$B:$B,Out!$B92,Rekap!$C:$C,Out!D$5)</f>
        <v>0</v>
      </c>
      <c r="E92" s="24">
        <f>SUMIFS(Rekap!$D:$D,Rekap!$B:$B,Out!$B92,Rekap!$C:$C,Out!E$5)</f>
        <v>0</v>
      </c>
      <c r="F92" s="24">
        <f>SUMIFS(Rekap!$D:$D,Rekap!$B:$B,Out!$B92,Rekap!$C:$C,Out!F$5)</f>
        <v>0</v>
      </c>
      <c r="G92" s="24">
        <f>SUMIFS(Rekap!$D:$D,Rekap!$B:$B,Out!$B92,Rekap!$C:$C,Out!G$5)</f>
        <v>0</v>
      </c>
      <c r="H92" s="24">
        <f>SUMIFS(Rekap!$D:$D,Rekap!$B:$B,Out!$B92,Rekap!$C:$C,Out!H$5)</f>
        <v>0</v>
      </c>
      <c r="I92" s="24">
        <f>SUMIFS(Rekap!$D:$D,Rekap!$B:$B,Out!$B92,Rekap!$C:$C,Out!I$5)</f>
        <v>0</v>
      </c>
      <c r="J92" s="24">
        <f>SUMIFS(Rekap!$D:$D,Rekap!$B:$B,Out!$B92,Rekap!$C:$C,Out!J$5)</f>
        <v>0</v>
      </c>
      <c r="K92" s="24">
        <f>SUMIFS(Rekap!$D:$D,Rekap!$B:$B,Out!$B92,Rekap!$C:$C,Out!K$5)</f>
        <v>0</v>
      </c>
      <c r="L92" s="24">
        <f>SUMIFS(Rekap!$D:$D,Rekap!$B:$B,Out!$B92,Rekap!$C:$C,Out!L$5)</f>
        <v>0</v>
      </c>
      <c r="M92" s="24">
        <f>SUMIFS(Rekap!$D:$D,Rekap!$B:$B,Out!$B92,Rekap!$C:$C,Out!M$5)</f>
        <v>0</v>
      </c>
      <c r="N92" s="24">
        <f>SUMIFS(Rekap!$D:$D,Rekap!$B:$B,Out!$B92,Rekap!$C:$C,Out!N$5)</f>
        <v>0</v>
      </c>
      <c r="O92" s="24">
        <f>SUMIFS(Rekap!$D:$D,Rekap!$B:$B,Out!$B92,Rekap!$C:$C,Out!O$5)</f>
        <v>0</v>
      </c>
      <c r="P92" s="24">
        <f>SUMIFS(Rekap!$D:$D,Rekap!$B:$B,Out!$B92,Rekap!$C:$C,Out!P$5)</f>
        <v>0</v>
      </c>
      <c r="Q92" s="24">
        <f>SUMIFS(Rekap!$D:$D,Rekap!$B:$B,Out!$B92,Rekap!$C:$C,Out!Q$5)</f>
        <v>0</v>
      </c>
      <c r="R92" s="24">
        <f>SUMIFS(Rekap!$D:$D,Rekap!$B:$B,Out!$B92,Rekap!$C:$C,Out!R$5)</f>
        <v>0</v>
      </c>
      <c r="S92" s="24">
        <f>SUMIFS(Rekap!$D:$D,Rekap!$B:$B,Out!$B92,Rekap!$C:$C,Out!S$5)</f>
        <v>0</v>
      </c>
      <c r="T92" s="24">
        <f>SUMIFS(Rekap!$D:$D,Rekap!$B:$B,Out!$B92,Rekap!$C:$C,Out!T$5)</f>
        <v>0</v>
      </c>
      <c r="V92" s="24">
        <f t="shared" si="1"/>
        <v>0</v>
      </c>
    </row>
    <row r="93" spans="2:22">
      <c r="B93" s="33" t="str">
        <f>Master!$B93</f>
        <v>Daster anak tanggung</v>
      </c>
      <c r="C93" s="24">
        <f>SUMIFS(Rekap!$D:$D,Rekap!$B:$B,Out!$B93,Rekap!$C:$C,Out!C$5)</f>
        <v>0</v>
      </c>
      <c r="D93" s="24">
        <f>SUMIFS(Rekap!$D:$D,Rekap!$B:$B,Out!$B93,Rekap!$C:$C,Out!D$5)</f>
        <v>0</v>
      </c>
      <c r="E93" s="24">
        <f>SUMIFS(Rekap!$D:$D,Rekap!$B:$B,Out!$B93,Rekap!$C:$C,Out!E$5)</f>
        <v>0</v>
      </c>
      <c r="F93" s="24">
        <f>SUMIFS(Rekap!$D:$D,Rekap!$B:$B,Out!$B93,Rekap!$C:$C,Out!F$5)</f>
        <v>0</v>
      </c>
      <c r="G93" s="24">
        <f>SUMIFS(Rekap!$D:$D,Rekap!$B:$B,Out!$B93,Rekap!$C:$C,Out!G$5)</f>
        <v>0</v>
      </c>
      <c r="H93" s="24">
        <f>SUMIFS(Rekap!$D:$D,Rekap!$B:$B,Out!$B93,Rekap!$C:$C,Out!H$5)</f>
        <v>0</v>
      </c>
      <c r="I93" s="24">
        <f>SUMIFS(Rekap!$D:$D,Rekap!$B:$B,Out!$B93,Rekap!$C:$C,Out!I$5)</f>
        <v>0</v>
      </c>
      <c r="J93" s="24">
        <f>SUMIFS(Rekap!$D:$D,Rekap!$B:$B,Out!$B93,Rekap!$C:$C,Out!J$5)</f>
        <v>0</v>
      </c>
      <c r="K93" s="24">
        <f>SUMIFS(Rekap!$D:$D,Rekap!$B:$B,Out!$B93,Rekap!$C:$C,Out!K$5)</f>
        <v>0</v>
      </c>
      <c r="L93" s="24">
        <f>SUMIFS(Rekap!$D:$D,Rekap!$B:$B,Out!$B93,Rekap!$C:$C,Out!L$5)</f>
        <v>0</v>
      </c>
      <c r="M93" s="24">
        <f>SUMIFS(Rekap!$D:$D,Rekap!$B:$B,Out!$B93,Rekap!$C:$C,Out!M$5)</f>
        <v>0</v>
      </c>
      <c r="N93" s="24">
        <f>SUMIFS(Rekap!$D:$D,Rekap!$B:$B,Out!$B93,Rekap!$C:$C,Out!N$5)</f>
        <v>0</v>
      </c>
      <c r="O93" s="24">
        <f>SUMIFS(Rekap!$D:$D,Rekap!$B:$B,Out!$B93,Rekap!$C:$C,Out!O$5)</f>
        <v>0</v>
      </c>
      <c r="P93" s="24">
        <f>SUMIFS(Rekap!$D:$D,Rekap!$B:$B,Out!$B93,Rekap!$C:$C,Out!P$5)</f>
        <v>0</v>
      </c>
      <c r="Q93" s="24">
        <f>SUMIFS(Rekap!$D:$D,Rekap!$B:$B,Out!$B93,Rekap!$C:$C,Out!Q$5)</f>
        <v>0</v>
      </c>
      <c r="R93" s="24">
        <f>SUMIFS(Rekap!$D:$D,Rekap!$B:$B,Out!$B93,Rekap!$C:$C,Out!R$5)</f>
        <v>0</v>
      </c>
      <c r="S93" s="24">
        <f>SUMIFS(Rekap!$D:$D,Rekap!$B:$B,Out!$B93,Rekap!$C:$C,Out!S$5)</f>
        <v>0</v>
      </c>
      <c r="T93" s="24">
        <f>SUMIFS(Rekap!$D:$D,Rekap!$B:$B,Out!$B93,Rekap!$C:$C,Out!T$5)</f>
        <v>0</v>
      </c>
      <c r="V93" s="24">
        <f t="shared" si="1"/>
        <v>0</v>
      </c>
    </row>
    <row r="94" spans="2:22">
      <c r="B94" s="33" t="str">
        <f>Master!$B94</f>
        <v>Daster anak jumbo</v>
      </c>
      <c r="C94" s="24">
        <f>SUMIFS(Rekap!$D:$D,Rekap!$B:$B,Out!$B94,Rekap!$C:$C,Out!C$5)</f>
        <v>0</v>
      </c>
      <c r="D94" s="24">
        <f>SUMIFS(Rekap!$D:$D,Rekap!$B:$B,Out!$B94,Rekap!$C:$C,Out!D$5)</f>
        <v>0</v>
      </c>
      <c r="E94" s="24">
        <f>SUMIFS(Rekap!$D:$D,Rekap!$B:$B,Out!$B94,Rekap!$C:$C,Out!E$5)</f>
        <v>0</v>
      </c>
      <c r="F94" s="24">
        <f>SUMIFS(Rekap!$D:$D,Rekap!$B:$B,Out!$B94,Rekap!$C:$C,Out!F$5)</f>
        <v>0</v>
      </c>
      <c r="G94" s="24">
        <f>SUMIFS(Rekap!$D:$D,Rekap!$B:$B,Out!$B94,Rekap!$C:$C,Out!G$5)</f>
        <v>0</v>
      </c>
      <c r="H94" s="24">
        <f>SUMIFS(Rekap!$D:$D,Rekap!$B:$B,Out!$B94,Rekap!$C:$C,Out!H$5)</f>
        <v>0</v>
      </c>
      <c r="I94" s="24">
        <f>SUMIFS(Rekap!$D:$D,Rekap!$B:$B,Out!$B94,Rekap!$C:$C,Out!I$5)</f>
        <v>0</v>
      </c>
      <c r="J94" s="24">
        <f>SUMIFS(Rekap!$D:$D,Rekap!$B:$B,Out!$B94,Rekap!$C:$C,Out!J$5)</f>
        <v>0</v>
      </c>
      <c r="K94" s="24">
        <f>SUMIFS(Rekap!$D:$D,Rekap!$B:$B,Out!$B94,Rekap!$C:$C,Out!K$5)</f>
        <v>0</v>
      </c>
      <c r="L94" s="24">
        <f>SUMIFS(Rekap!$D:$D,Rekap!$B:$B,Out!$B94,Rekap!$C:$C,Out!L$5)</f>
        <v>0</v>
      </c>
      <c r="M94" s="24">
        <f>SUMIFS(Rekap!$D:$D,Rekap!$B:$B,Out!$B94,Rekap!$C:$C,Out!M$5)</f>
        <v>0</v>
      </c>
      <c r="N94" s="24">
        <f>SUMIFS(Rekap!$D:$D,Rekap!$B:$B,Out!$B94,Rekap!$C:$C,Out!N$5)</f>
        <v>0</v>
      </c>
      <c r="O94" s="24">
        <f>SUMIFS(Rekap!$D:$D,Rekap!$B:$B,Out!$B94,Rekap!$C:$C,Out!O$5)</f>
        <v>0</v>
      </c>
      <c r="P94" s="24">
        <f>SUMIFS(Rekap!$D:$D,Rekap!$B:$B,Out!$B94,Rekap!$C:$C,Out!P$5)</f>
        <v>0</v>
      </c>
      <c r="Q94" s="24">
        <f>SUMIFS(Rekap!$D:$D,Rekap!$B:$B,Out!$B94,Rekap!$C:$C,Out!Q$5)</f>
        <v>0</v>
      </c>
      <c r="R94" s="24">
        <f>SUMIFS(Rekap!$D:$D,Rekap!$B:$B,Out!$B94,Rekap!$C:$C,Out!R$5)</f>
        <v>0</v>
      </c>
      <c r="S94" s="24">
        <f>SUMIFS(Rekap!$D:$D,Rekap!$B:$B,Out!$B94,Rekap!$C:$C,Out!S$5)</f>
        <v>0</v>
      </c>
      <c r="T94" s="24">
        <f>SUMIFS(Rekap!$D:$D,Rekap!$B:$B,Out!$B94,Rekap!$C:$C,Out!T$5)</f>
        <v>0</v>
      </c>
      <c r="V94" s="24">
        <f t="shared" si="1"/>
        <v>0</v>
      </c>
    </row>
    <row r="95" spans="2:22">
      <c r="B95" s="33" t="str">
        <f>Master!$B95</f>
        <v>Daster CP</v>
      </c>
      <c r="C95" s="24">
        <f>SUMIFS(Rekap!$D:$D,Rekap!$B:$B,Out!$B95,Rekap!$C:$C,Out!C$5)</f>
        <v>0</v>
      </c>
      <c r="D95" s="24">
        <f>SUMIFS(Rekap!$D:$D,Rekap!$B:$B,Out!$B95,Rekap!$C:$C,Out!D$5)</f>
        <v>0</v>
      </c>
      <c r="E95" s="24">
        <f>SUMIFS(Rekap!$D:$D,Rekap!$B:$B,Out!$B95,Rekap!$C:$C,Out!E$5)</f>
        <v>0</v>
      </c>
      <c r="F95" s="24">
        <f>SUMIFS(Rekap!$D:$D,Rekap!$B:$B,Out!$B95,Rekap!$C:$C,Out!F$5)</f>
        <v>0</v>
      </c>
      <c r="G95" s="24">
        <f>SUMIFS(Rekap!$D:$D,Rekap!$B:$B,Out!$B95,Rekap!$C:$C,Out!G$5)</f>
        <v>0</v>
      </c>
      <c r="H95" s="24">
        <f>SUMIFS(Rekap!$D:$D,Rekap!$B:$B,Out!$B95,Rekap!$C:$C,Out!H$5)</f>
        <v>0</v>
      </c>
      <c r="I95" s="24">
        <f>SUMIFS(Rekap!$D:$D,Rekap!$B:$B,Out!$B95,Rekap!$C:$C,Out!I$5)</f>
        <v>0</v>
      </c>
      <c r="J95" s="24">
        <f>SUMIFS(Rekap!$D:$D,Rekap!$B:$B,Out!$B95,Rekap!$C:$C,Out!J$5)</f>
        <v>0</v>
      </c>
      <c r="K95" s="24">
        <f>SUMIFS(Rekap!$D:$D,Rekap!$B:$B,Out!$B95,Rekap!$C:$C,Out!K$5)</f>
        <v>0</v>
      </c>
      <c r="L95" s="24">
        <f>SUMIFS(Rekap!$D:$D,Rekap!$B:$B,Out!$B95,Rekap!$C:$C,Out!L$5)</f>
        <v>0</v>
      </c>
      <c r="M95" s="24">
        <f>SUMIFS(Rekap!$D:$D,Rekap!$B:$B,Out!$B95,Rekap!$C:$C,Out!M$5)</f>
        <v>0</v>
      </c>
      <c r="N95" s="24">
        <f>SUMIFS(Rekap!$D:$D,Rekap!$B:$B,Out!$B95,Rekap!$C:$C,Out!N$5)</f>
        <v>0</v>
      </c>
      <c r="O95" s="24">
        <f>SUMIFS(Rekap!$D:$D,Rekap!$B:$B,Out!$B95,Rekap!$C:$C,Out!O$5)</f>
        <v>0</v>
      </c>
      <c r="P95" s="24">
        <f>SUMIFS(Rekap!$D:$D,Rekap!$B:$B,Out!$B95,Rekap!$C:$C,Out!P$5)</f>
        <v>0</v>
      </c>
      <c r="Q95" s="24">
        <f>SUMIFS(Rekap!$D:$D,Rekap!$B:$B,Out!$B95,Rekap!$C:$C,Out!Q$5)</f>
        <v>0</v>
      </c>
      <c r="R95" s="24">
        <f>SUMIFS(Rekap!$D:$D,Rekap!$B:$B,Out!$B95,Rekap!$C:$C,Out!R$5)</f>
        <v>0</v>
      </c>
      <c r="S95" s="24">
        <f>SUMIFS(Rekap!$D:$D,Rekap!$B:$B,Out!$B95,Rekap!$C:$C,Out!S$5)</f>
        <v>0</v>
      </c>
      <c r="T95" s="24">
        <f>SUMIFS(Rekap!$D:$D,Rekap!$B:$B,Out!$B95,Rekap!$C:$C,Out!T$5)</f>
        <v>0</v>
      </c>
      <c r="V95" s="24">
        <f t="shared" si="1"/>
        <v>0</v>
      </c>
    </row>
    <row r="96" spans="2:22">
      <c r="B96" s="33" t="str">
        <f>Master!$B96</f>
        <v xml:space="preserve">Daster DL </v>
      </c>
      <c r="C96" s="24">
        <f>SUMIFS(Rekap!$D:$D,Rekap!$B:$B,Out!$B96,Rekap!$C:$C,Out!C$5)</f>
        <v>0</v>
      </c>
      <c r="D96" s="24">
        <f>SUMIFS(Rekap!$D:$D,Rekap!$B:$B,Out!$B96,Rekap!$C:$C,Out!D$5)</f>
        <v>0</v>
      </c>
      <c r="E96" s="24">
        <f>SUMIFS(Rekap!$D:$D,Rekap!$B:$B,Out!$B96,Rekap!$C:$C,Out!E$5)</f>
        <v>0</v>
      </c>
      <c r="F96" s="24">
        <f>SUMIFS(Rekap!$D:$D,Rekap!$B:$B,Out!$B96,Rekap!$C:$C,Out!F$5)</f>
        <v>0</v>
      </c>
      <c r="G96" s="24">
        <f>SUMIFS(Rekap!$D:$D,Rekap!$B:$B,Out!$B96,Rekap!$C:$C,Out!G$5)</f>
        <v>0</v>
      </c>
      <c r="H96" s="24">
        <f>SUMIFS(Rekap!$D:$D,Rekap!$B:$B,Out!$B96,Rekap!$C:$C,Out!H$5)</f>
        <v>0</v>
      </c>
      <c r="I96" s="24">
        <f>SUMIFS(Rekap!$D:$D,Rekap!$B:$B,Out!$B96,Rekap!$C:$C,Out!I$5)</f>
        <v>0</v>
      </c>
      <c r="J96" s="24">
        <f>SUMIFS(Rekap!$D:$D,Rekap!$B:$B,Out!$B96,Rekap!$C:$C,Out!J$5)</f>
        <v>0</v>
      </c>
      <c r="K96" s="24">
        <f>SUMIFS(Rekap!$D:$D,Rekap!$B:$B,Out!$B96,Rekap!$C:$C,Out!K$5)</f>
        <v>0</v>
      </c>
      <c r="L96" s="24">
        <f>SUMIFS(Rekap!$D:$D,Rekap!$B:$B,Out!$B96,Rekap!$C:$C,Out!L$5)</f>
        <v>0</v>
      </c>
      <c r="M96" s="24">
        <f>SUMIFS(Rekap!$D:$D,Rekap!$B:$B,Out!$B96,Rekap!$C:$C,Out!M$5)</f>
        <v>0</v>
      </c>
      <c r="N96" s="24">
        <f>SUMIFS(Rekap!$D:$D,Rekap!$B:$B,Out!$B96,Rekap!$C:$C,Out!N$5)</f>
        <v>0</v>
      </c>
      <c r="O96" s="24">
        <f>SUMIFS(Rekap!$D:$D,Rekap!$B:$B,Out!$B96,Rekap!$C:$C,Out!O$5)</f>
        <v>0</v>
      </c>
      <c r="P96" s="24">
        <f>SUMIFS(Rekap!$D:$D,Rekap!$B:$B,Out!$B96,Rekap!$C:$C,Out!P$5)</f>
        <v>0</v>
      </c>
      <c r="Q96" s="24">
        <f>SUMIFS(Rekap!$D:$D,Rekap!$B:$B,Out!$B96,Rekap!$C:$C,Out!Q$5)</f>
        <v>0</v>
      </c>
      <c r="R96" s="24">
        <f>SUMIFS(Rekap!$D:$D,Rekap!$B:$B,Out!$B96,Rekap!$C:$C,Out!R$5)</f>
        <v>0</v>
      </c>
      <c r="S96" s="24">
        <f>SUMIFS(Rekap!$D:$D,Rekap!$B:$B,Out!$B96,Rekap!$C:$C,Out!S$5)</f>
        <v>0</v>
      </c>
      <c r="T96" s="24">
        <f>SUMIFS(Rekap!$D:$D,Rekap!$B:$B,Out!$B96,Rekap!$C:$C,Out!T$5)</f>
        <v>0</v>
      </c>
      <c r="V96" s="24">
        <f t="shared" si="1"/>
        <v>0</v>
      </c>
    </row>
    <row r="97" spans="2:22">
      <c r="B97" s="33" t="str">
        <f>Master!$B97</f>
        <v>Daster GGB</v>
      </c>
      <c r="C97" s="24">
        <f>SUMIFS(Rekap!$D:$D,Rekap!$B:$B,Out!$B97,Rekap!$C:$C,Out!C$5)</f>
        <v>0</v>
      </c>
      <c r="D97" s="24">
        <f>SUMIFS(Rekap!$D:$D,Rekap!$B:$B,Out!$B97,Rekap!$C:$C,Out!D$5)</f>
        <v>0</v>
      </c>
      <c r="E97" s="24">
        <f>SUMIFS(Rekap!$D:$D,Rekap!$B:$B,Out!$B97,Rekap!$C:$C,Out!E$5)</f>
        <v>0</v>
      </c>
      <c r="F97" s="24">
        <f>SUMIFS(Rekap!$D:$D,Rekap!$B:$B,Out!$B97,Rekap!$C:$C,Out!F$5)</f>
        <v>0</v>
      </c>
      <c r="G97" s="24">
        <f>SUMIFS(Rekap!$D:$D,Rekap!$B:$B,Out!$B97,Rekap!$C:$C,Out!G$5)</f>
        <v>0</v>
      </c>
      <c r="H97" s="24">
        <f>SUMIFS(Rekap!$D:$D,Rekap!$B:$B,Out!$B97,Rekap!$C:$C,Out!H$5)</f>
        <v>0</v>
      </c>
      <c r="I97" s="24">
        <f>SUMIFS(Rekap!$D:$D,Rekap!$B:$B,Out!$B97,Rekap!$C:$C,Out!I$5)</f>
        <v>0</v>
      </c>
      <c r="J97" s="24">
        <f>SUMIFS(Rekap!$D:$D,Rekap!$B:$B,Out!$B97,Rekap!$C:$C,Out!J$5)</f>
        <v>0</v>
      </c>
      <c r="K97" s="24">
        <f>SUMIFS(Rekap!$D:$D,Rekap!$B:$B,Out!$B97,Rekap!$C:$C,Out!K$5)</f>
        <v>0</v>
      </c>
      <c r="L97" s="24">
        <f>SUMIFS(Rekap!$D:$D,Rekap!$B:$B,Out!$B97,Rekap!$C:$C,Out!L$5)</f>
        <v>0</v>
      </c>
      <c r="M97" s="24">
        <f>SUMIFS(Rekap!$D:$D,Rekap!$B:$B,Out!$B97,Rekap!$C:$C,Out!M$5)</f>
        <v>0</v>
      </c>
      <c r="N97" s="24">
        <f>SUMIFS(Rekap!$D:$D,Rekap!$B:$B,Out!$B97,Rekap!$C:$C,Out!N$5)</f>
        <v>0</v>
      </c>
      <c r="O97" s="24">
        <f>SUMIFS(Rekap!$D:$D,Rekap!$B:$B,Out!$B97,Rekap!$C:$C,Out!O$5)</f>
        <v>0</v>
      </c>
      <c r="P97" s="24">
        <f>SUMIFS(Rekap!$D:$D,Rekap!$B:$B,Out!$B97,Rekap!$C:$C,Out!P$5)</f>
        <v>0</v>
      </c>
      <c r="Q97" s="24">
        <f>SUMIFS(Rekap!$D:$D,Rekap!$B:$B,Out!$B97,Rekap!$C:$C,Out!Q$5)</f>
        <v>0</v>
      </c>
      <c r="R97" s="24">
        <f>SUMIFS(Rekap!$D:$D,Rekap!$B:$B,Out!$B97,Rekap!$C:$C,Out!R$5)</f>
        <v>0</v>
      </c>
      <c r="S97" s="24">
        <f>SUMIFS(Rekap!$D:$D,Rekap!$B:$B,Out!$B97,Rekap!$C:$C,Out!S$5)</f>
        <v>0</v>
      </c>
      <c r="T97" s="24">
        <f>SUMIFS(Rekap!$D:$D,Rekap!$B:$B,Out!$B97,Rekap!$C:$C,Out!T$5)</f>
        <v>0</v>
      </c>
      <c r="V97" s="24">
        <f t="shared" si="1"/>
        <v>0</v>
      </c>
    </row>
    <row r="98" spans="2:22">
      <c r="B98" s="33" t="str">
        <f>Master!$B98</f>
        <v>Daster Ibu</v>
      </c>
      <c r="C98" s="24">
        <f>SUMIFS(Rekap!$D:$D,Rekap!$B:$B,Out!$B98,Rekap!$C:$C,Out!C$5)</f>
        <v>0</v>
      </c>
      <c r="D98" s="24">
        <f>SUMIFS(Rekap!$D:$D,Rekap!$B:$B,Out!$B98,Rekap!$C:$C,Out!D$5)</f>
        <v>0</v>
      </c>
      <c r="E98" s="24">
        <f>SUMIFS(Rekap!$D:$D,Rekap!$B:$B,Out!$B98,Rekap!$C:$C,Out!E$5)</f>
        <v>0</v>
      </c>
      <c r="F98" s="24">
        <f>SUMIFS(Rekap!$D:$D,Rekap!$B:$B,Out!$B98,Rekap!$C:$C,Out!F$5)</f>
        <v>0</v>
      </c>
      <c r="G98" s="24">
        <f>SUMIFS(Rekap!$D:$D,Rekap!$B:$B,Out!$B98,Rekap!$C:$C,Out!G$5)</f>
        <v>0</v>
      </c>
      <c r="H98" s="24">
        <f>SUMIFS(Rekap!$D:$D,Rekap!$B:$B,Out!$B98,Rekap!$C:$C,Out!H$5)</f>
        <v>0</v>
      </c>
      <c r="I98" s="24">
        <f>SUMIFS(Rekap!$D:$D,Rekap!$B:$B,Out!$B98,Rekap!$C:$C,Out!I$5)</f>
        <v>0</v>
      </c>
      <c r="J98" s="24">
        <f>SUMIFS(Rekap!$D:$D,Rekap!$B:$B,Out!$B98,Rekap!$C:$C,Out!J$5)</f>
        <v>0</v>
      </c>
      <c r="K98" s="24">
        <f>SUMIFS(Rekap!$D:$D,Rekap!$B:$B,Out!$B98,Rekap!$C:$C,Out!K$5)</f>
        <v>0</v>
      </c>
      <c r="L98" s="24">
        <f>SUMIFS(Rekap!$D:$D,Rekap!$B:$B,Out!$B98,Rekap!$C:$C,Out!L$5)</f>
        <v>0</v>
      </c>
      <c r="M98" s="24">
        <f>SUMIFS(Rekap!$D:$D,Rekap!$B:$B,Out!$B98,Rekap!$C:$C,Out!M$5)</f>
        <v>0</v>
      </c>
      <c r="N98" s="24">
        <f>SUMIFS(Rekap!$D:$D,Rekap!$B:$B,Out!$B98,Rekap!$C:$C,Out!N$5)</f>
        <v>0</v>
      </c>
      <c r="O98" s="24">
        <f>SUMIFS(Rekap!$D:$D,Rekap!$B:$B,Out!$B98,Rekap!$C:$C,Out!O$5)</f>
        <v>0</v>
      </c>
      <c r="P98" s="24">
        <f>SUMIFS(Rekap!$D:$D,Rekap!$B:$B,Out!$B98,Rekap!$C:$C,Out!P$5)</f>
        <v>0</v>
      </c>
      <c r="Q98" s="24">
        <f>SUMIFS(Rekap!$D:$D,Rekap!$B:$B,Out!$B98,Rekap!$C:$C,Out!Q$5)</f>
        <v>0</v>
      </c>
      <c r="R98" s="24">
        <f>SUMIFS(Rekap!$D:$D,Rekap!$B:$B,Out!$B98,Rekap!$C:$C,Out!R$5)</f>
        <v>0</v>
      </c>
      <c r="S98" s="24">
        <f>SUMIFS(Rekap!$D:$D,Rekap!$B:$B,Out!$B98,Rekap!$C:$C,Out!S$5)</f>
        <v>0</v>
      </c>
      <c r="T98" s="24">
        <f>SUMIFS(Rekap!$D:$D,Rekap!$B:$B,Out!$B98,Rekap!$C:$C,Out!T$5)</f>
        <v>0</v>
      </c>
      <c r="V98" s="24">
        <f t="shared" si="1"/>
        <v>0</v>
      </c>
    </row>
    <row r="99" spans="2:22">
      <c r="B99" s="33" t="str">
        <f>Master!$B99</f>
        <v>Daster mawar</v>
      </c>
      <c r="C99" s="24">
        <f>SUMIFS(Rekap!$D:$D,Rekap!$B:$B,Out!$B99,Rekap!$C:$C,Out!C$5)</f>
        <v>0</v>
      </c>
      <c r="D99" s="24">
        <f>SUMIFS(Rekap!$D:$D,Rekap!$B:$B,Out!$B99,Rekap!$C:$C,Out!D$5)</f>
        <v>0</v>
      </c>
      <c r="E99" s="24">
        <f>SUMIFS(Rekap!$D:$D,Rekap!$B:$B,Out!$B99,Rekap!$C:$C,Out!E$5)</f>
        <v>0</v>
      </c>
      <c r="F99" s="24">
        <f>SUMIFS(Rekap!$D:$D,Rekap!$B:$B,Out!$B99,Rekap!$C:$C,Out!F$5)</f>
        <v>0</v>
      </c>
      <c r="G99" s="24">
        <f>SUMIFS(Rekap!$D:$D,Rekap!$B:$B,Out!$B99,Rekap!$C:$C,Out!G$5)</f>
        <v>0</v>
      </c>
      <c r="H99" s="24">
        <f>SUMIFS(Rekap!$D:$D,Rekap!$B:$B,Out!$B99,Rekap!$C:$C,Out!H$5)</f>
        <v>0</v>
      </c>
      <c r="I99" s="24">
        <f>SUMIFS(Rekap!$D:$D,Rekap!$B:$B,Out!$B99,Rekap!$C:$C,Out!I$5)</f>
        <v>0</v>
      </c>
      <c r="J99" s="24">
        <f>SUMIFS(Rekap!$D:$D,Rekap!$B:$B,Out!$B99,Rekap!$C:$C,Out!J$5)</f>
        <v>0</v>
      </c>
      <c r="K99" s="24">
        <f>SUMIFS(Rekap!$D:$D,Rekap!$B:$B,Out!$B99,Rekap!$C:$C,Out!K$5)</f>
        <v>0</v>
      </c>
      <c r="L99" s="24">
        <f>SUMIFS(Rekap!$D:$D,Rekap!$B:$B,Out!$B99,Rekap!$C:$C,Out!L$5)</f>
        <v>0</v>
      </c>
      <c r="M99" s="24">
        <f>SUMIFS(Rekap!$D:$D,Rekap!$B:$B,Out!$B99,Rekap!$C:$C,Out!M$5)</f>
        <v>0</v>
      </c>
      <c r="N99" s="24">
        <f>SUMIFS(Rekap!$D:$D,Rekap!$B:$B,Out!$B99,Rekap!$C:$C,Out!N$5)</f>
        <v>0</v>
      </c>
      <c r="O99" s="24">
        <f>SUMIFS(Rekap!$D:$D,Rekap!$B:$B,Out!$B99,Rekap!$C:$C,Out!O$5)</f>
        <v>0</v>
      </c>
      <c r="P99" s="24">
        <f>SUMIFS(Rekap!$D:$D,Rekap!$B:$B,Out!$B99,Rekap!$C:$C,Out!P$5)</f>
        <v>0</v>
      </c>
      <c r="Q99" s="24">
        <f>SUMIFS(Rekap!$D:$D,Rekap!$B:$B,Out!$B99,Rekap!$C:$C,Out!Q$5)</f>
        <v>0</v>
      </c>
      <c r="R99" s="24">
        <f>SUMIFS(Rekap!$D:$D,Rekap!$B:$B,Out!$B99,Rekap!$C:$C,Out!R$5)</f>
        <v>0</v>
      </c>
      <c r="S99" s="24">
        <f>SUMIFS(Rekap!$D:$D,Rekap!$B:$B,Out!$B99,Rekap!$C:$C,Out!S$5)</f>
        <v>0</v>
      </c>
      <c r="T99" s="24">
        <f>SUMIFS(Rekap!$D:$D,Rekap!$B:$B,Out!$B99,Rekap!$C:$C,Out!T$5)</f>
        <v>0</v>
      </c>
      <c r="V99" s="24">
        <f t="shared" si="1"/>
        <v>0</v>
      </c>
    </row>
    <row r="100" spans="2:22">
      <c r="B100" s="33" t="str">
        <f>Master!$B100</f>
        <v>Daster balon jumbo pjg</v>
      </c>
      <c r="C100" s="24">
        <f>SUMIFS(Rekap!$D:$D,Rekap!$B:$B,Out!$B100,Rekap!$C:$C,Out!C$5)</f>
        <v>0</v>
      </c>
      <c r="D100" s="24">
        <f>SUMIFS(Rekap!$D:$D,Rekap!$B:$B,Out!$B100,Rekap!$C:$C,Out!D$5)</f>
        <v>0</v>
      </c>
      <c r="E100" s="24">
        <f>SUMIFS(Rekap!$D:$D,Rekap!$B:$B,Out!$B100,Rekap!$C:$C,Out!E$5)</f>
        <v>0</v>
      </c>
      <c r="F100" s="24">
        <f>SUMIFS(Rekap!$D:$D,Rekap!$B:$B,Out!$B100,Rekap!$C:$C,Out!F$5)</f>
        <v>0</v>
      </c>
      <c r="G100" s="24">
        <f>SUMIFS(Rekap!$D:$D,Rekap!$B:$B,Out!$B100,Rekap!$C:$C,Out!G$5)</f>
        <v>0</v>
      </c>
      <c r="H100" s="24">
        <f>SUMIFS(Rekap!$D:$D,Rekap!$B:$B,Out!$B100,Rekap!$C:$C,Out!H$5)</f>
        <v>0</v>
      </c>
      <c r="I100" s="24">
        <f>SUMIFS(Rekap!$D:$D,Rekap!$B:$B,Out!$B100,Rekap!$C:$C,Out!I$5)</f>
        <v>0</v>
      </c>
      <c r="J100" s="24">
        <f>SUMIFS(Rekap!$D:$D,Rekap!$B:$B,Out!$B100,Rekap!$C:$C,Out!J$5)</f>
        <v>0</v>
      </c>
      <c r="K100" s="24">
        <f>SUMIFS(Rekap!$D:$D,Rekap!$B:$B,Out!$B100,Rekap!$C:$C,Out!K$5)</f>
        <v>0</v>
      </c>
      <c r="L100" s="24">
        <f>SUMIFS(Rekap!$D:$D,Rekap!$B:$B,Out!$B100,Rekap!$C:$C,Out!L$5)</f>
        <v>0</v>
      </c>
      <c r="M100" s="24">
        <f>SUMIFS(Rekap!$D:$D,Rekap!$B:$B,Out!$B100,Rekap!$C:$C,Out!M$5)</f>
        <v>0</v>
      </c>
      <c r="N100" s="24">
        <f>SUMIFS(Rekap!$D:$D,Rekap!$B:$B,Out!$B100,Rekap!$C:$C,Out!N$5)</f>
        <v>0</v>
      </c>
      <c r="O100" s="24">
        <f>SUMIFS(Rekap!$D:$D,Rekap!$B:$B,Out!$B100,Rekap!$C:$C,Out!O$5)</f>
        <v>0</v>
      </c>
      <c r="P100" s="24">
        <f>SUMIFS(Rekap!$D:$D,Rekap!$B:$B,Out!$B100,Rekap!$C:$C,Out!P$5)</f>
        <v>0</v>
      </c>
      <c r="Q100" s="24">
        <f>SUMIFS(Rekap!$D:$D,Rekap!$B:$B,Out!$B100,Rekap!$C:$C,Out!Q$5)</f>
        <v>0</v>
      </c>
      <c r="R100" s="24">
        <f>SUMIFS(Rekap!$D:$D,Rekap!$B:$B,Out!$B100,Rekap!$C:$C,Out!R$5)</f>
        <v>0</v>
      </c>
      <c r="S100" s="24">
        <f>SUMIFS(Rekap!$D:$D,Rekap!$B:$B,Out!$B100,Rekap!$C:$C,Out!S$5)</f>
        <v>0</v>
      </c>
      <c r="T100" s="24">
        <f>SUMIFS(Rekap!$D:$D,Rekap!$B:$B,Out!$B100,Rekap!$C:$C,Out!T$5)</f>
        <v>0</v>
      </c>
      <c r="V100" s="24">
        <f t="shared" si="1"/>
        <v>0</v>
      </c>
    </row>
    <row r="101" spans="2:22">
      <c r="B101" s="33" t="str">
        <f>Master!$B101</f>
        <v>Daster pola</v>
      </c>
      <c r="C101" s="24">
        <f>SUMIFS(Rekap!$D:$D,Rekap!$B:$B,Out!$B101,Rekap!$C:$C,Out!C$5)</f>
        <v>0</v>
      </c>
      <c r="D101" s="24">
        <f>SUMIFS(Rekap!$D:$D,Rekap!$B:$B,Out!$B101,Rekap!$C:$C,Out!D$5)</f>
        <v>0</v>
      </c>
      <c r="E101" s="24">
        <f>SUMIFS(Rekap!$D:$D,Rekap!$B:$B,Out!$B101,Rekap!$C:$C,Out!E$5)</f>
        <v>0</v>
      </c>
      <c r="F101" s="24">
        <f>SUMIFS(Rekap!$D:$D,Rekap!$B:$B,Out!$B101,Rekap!$C:$C,Out!F$5)</f>
        <v>0</v>
      </c>
      <c r="G101" s="24">
        <f>SUMIFS(Rekap!$D:$D,Rekap!$B:$B,Out!$B101,Rekap!$C:$C,Out!G$5)</f>
        <v>0</v>
      </c>
      <c r="H101" s="24">
        <f>SUMIFS(Rekap!$D:$D,Rekap!$B:$B,Out!$B101,Rekap!$C:$C,Out!H$5)</f>
        <v>0</v>
      </c>
      <c r="I101" s="24">
        <f>SUMIFS(Rekap!$D:$D,Rekap!$B:$B,Out!$B101,Rekap!$C:$C,Out!I$5)</f>
        <v>0</v>
      </c>
      <c r="J101" s="24">
        <f>SUMIFS(Rekap!$D:$D,Rekap!$B:$B,Out!$B101,Rekap!$C:$C,Out!J$5)</f>
        <v>0</v>
      </c>
      <c r="K101" s="24">
        <f>SUMIFS(Rekap!$D:$D,Rekap!$B:$B,Out!$B101,Rekap!$C:$C,Out!K$5)</f>
        <v>0</v>
      </c>
      <c r="L101" s="24">
        <f>SUMIFS(Rekap!$D:$D,Rekap!$B:$B,Out!$B101,Rekap!$C:$C,Out!L$5)</f>
        <v>0</v>
      </c>
      <c r="M101" s="24">
        <f>SUMIFS(Rekap!$D:$D,Rekap!$B:$B,Out!$B101,Rekap!$C:$C,Out!M$5)</f>
        <v>0</v>
      </c>
      <c r="N101" s="24">
        <f>SUMIFS(Rekap!$D:$D,Rekap!$B:$B,Out!$B101,Rekap!$C:$C,Out!N$5)</f>
        <v>0</v>
      </c>
      <c r="O101" s="24">
        <f>SUMIFS(Rekap!$D:$D,Rekap!$B:$B,Out!$B101,Rekap!$C:$C,Out!O$5)</f>
        <v>0</v>
      </c>
      <c r="P101" s="24">
        <f>SUMIFS(Rekap!$D:$D,Rekap!$B:$B,Out!$B101,Rekap!$C:$C,Out!P$5)</f>
        <v>0</v>
      </c>
      <c r="Q101" s="24">
        <f>SUMIFS(Rekap!$D:$D,Rekap!$B:$B,Out!$B101,Rekap!$C:$C,Out!Q$5)</f>
        <v>0</v>
      </c>
      <c r="R101" s="24">
        <f>SUMIFS(Rekap!$D:$D,Rekap!$B:$B,Out!$B101,Rekap!$C:$C,Out!R$5)</f>
        <v>0</v>
      </c>
      <c r="S101" s="24">
        <f>SUMIFS(Rekap!$D:$D,Rekap!$B:$B,Out!$B101,Rekap!$C:$C,Out!S$5)</f>
        <v>0</v>
      </c>
      <c r="T101" s="24">
        <f>SUMIFS(Rekap!$D:$D,Rekap!$B:$B,Out!$B101,Rekap!$C:$C,Out!T$5)</f>
        <v>0</v>
      </c>
      <c r="V101" s="24">
        <f t="shared" si="1"/>
        <v>0</v>
      </c>
    </row>
    <row r="102" spans="2:22">
      <c r="B102" s="33" t="str">
        <f>Master!$B102</f>
        <v>Daster payung</v>
      </c>
      <c r="C102" s="24">
        <f>SUMIFS(Rekap!$D:$D,Rekap!$B:$B,Out!$B102,Rekap!$C:$C,Out!C$5)</f>
        <v>0</v>
      </c>
      <c r="D102" s="24">
        <f>SUMIFS(Rekap!$D:$D,Rekap!$B:$B,Out!$B102,Rekap!$C:$C,Out!D$5)</f>
        <v>0</v>
      </c>
      <c r="E102" s="24">
        <f>SUMIFS(Rekap!$D:$D,Rekap!$B:$B,Out!$B102,Rekap!$C:$C,Out!E$5)</f>
        <v>0</v>
      </c>
      <c r="F102" s="24">
        <f>SUMIFS(Rekap!$D:$D,Rekap!$B:$B,Out!$B102,Rekap!$C:$C,Out!F$5)</f>
        <v>0</v>
      </c>
      <c r="G102" s="24">
        <f>SUMIFS(Rekap!$D:$D,Rekap!$B:$B,Out!$B102,Rekap!$C:$C,Out!G$5)</f>
        <v>0</v>
      </c>
      <c r="H102" s="24">
        <f>SUMIFS(Rekap!$D:$D,Rekap!$B:$B,Out!$B102,Rekap!$C:$C,Out!H$5)</f>
        <v>0</v>
      </c>
      <c r="I102" s="24">
        <f>SUMIFS(Rekap!$D:$D,Rekap!$B:$B,Out!$B102,Rekap!$C:$C,Out!I$5)</f>
        <v>0</v>
      </c>
      <c r="J102" s="24">
        <f>SUMIFS(Rekap!$D:$D,Rekap!$B:$B,Out!$B102,Rekap!$C:$C,Out!J$5)</f>
        <v>0</v>
      </c>
      <c r="K102" s="24">
        <f>SUMIFS(Rekap!$D:$D,Rekap!$B:$B,Out!$B102,Rekap!$C:$C,Out!K$5)</f>
        <v>0</v>
      </c>
      <c r="L102" s="24">
        <f>SUMIFS(Rekap!$D:$D,Rekap!$B:$B,Out!$B102,Rekap!$C:$C,Out!L$5)</f>
        <v>0</v>
      </c>
      <c r="M102" s="24">
        <f>SUMIFS(Rekap!$D:$D,Rekap!$B:$B,Out!$B102,Rekap!$C:$C,Out!M$5)</f>
        <v>0</v>
      </c>
      <c r="N102" s="24">
        <f>SUMIFS(Rekap!$D:$D,Rekap!$B:$B,Out!$B102,Rekap!$C:$C,Out!N$5)</f>
        <v>0</v>
      </c>
      <c r="O102" s="24">
        <f>SUMIFS(Rekap!$D:$D,Rekap!$B:$B,Out!$B102,Rekap!$C:$C,Out!O$5)</f>
        <v>0</v>
      </c>
      <c r="P102" s="24">
        <f>SUMIFS(Rekap!$D:$D,Rekap!$B:$B,Out!$B102,Rekap!$C:$C,Out!P$5)</f>
        <v>0</v>
      </c>
      <c r="Q102" s="24">
        <f>SUMIFS(Rekap!$D:$D,Rekap!$B:$B,Out!$B102,Rekap!$C:$C,Out!Q$5)</f>
        <v>0</v>
      </c>
      <c r="R102" s="24">
        <f>SUMIFS(Rekap!$D:$D,Rekap!$B:$B,Out!$B102,Rekap!$C:$C,Out!R$5)</f>
        <v>0</v>
      </c>
      <c r="S102" s="24">
        <f>SUMIFS(Rekap!$D:$D,Rekap!$B:$B,Out!$B102,Rekap!$C:$C,Out!S$5)</f>
        <v>0</v>
      </c>
      <c r="T102" s="24">
        <f>SUMIFS(Rekap!$D:$D,Rekap!$B:$B,Out!$B102,Rekap!$C:$C,Out!T$5)</f>
        <v>0</v>
      </c>
      <c r="V102" s="24">
        <f t="shared" si="1"/>
        <v>0</v>
      </c>
    </row>
    <row r="103" spans="2:22">
      <c r="B103" s="33" t="str">
        <f>Master!$B103</f>
        <v>Daster Jumbo Super</v>
      </c>
      <c r="C103" s="24">
        <f>SUMIFS(Rekap!$D:$D,Rekap!$B:$B,Out!$B103,Rekap!$C:$C,Out!C$5)</f>
        <v>0</v>
      </c>
      <c r="D103" s="24">
        <f>SUMIFS(Rekap!$D:$D,Rekap!$B:$B,Out!$B103,Rekap!$C:$C,Out!D$5)</f>
        <v>0</v>
      </c>
      <c r="E103" s="24">
        <f>SUMIFS(Rekap!$D:$D,Rekap!$B:$B,Out!$B103,Rekap!$C:$C,Out!E$5)</f>
        <v>0</v>
      </c>
      <c r="F103" s="24">
        <f>SUMIFS(Rekap!$D:$D,Rekap!$B:$B,Out!$B103,Rekap!$C:$C,Out!F$5)</f>
        <v>0</v>
      </c>
      <c r="G103" s="24">
        <f>SUMIFS(Rekap!$D:$D,Rekap!$B:$B,Out!$B103,Rekap!$C:$C,Out!G$5)</f>
        <v>0</v>
      </c>
      <c r="H103" s="24">
        <f>SUMIFS(Rekap!$D:$D,Rekap!$B:$B,Out!$B103,Rekap!$C:$C,Out!H$5)</f>
        <v>0</v>
      </c>
      <c r="I103" s="24">
        <f>SUMIFS(Rekap!$D:$D,Rekap!$B:$B,Out!$B103,Rekap!$C:$C,Out!I$5)</f>
        <v>0</v>
      </c>
      <c r="J103" s="24">
        <f>SUMIFS(Rekap!$D:$D,Rekap!$B:$B,Out!$B103,Rekap!$C:$C,Out!J$5)</f>
        <v>0</v>
      </c>
      <c r="K103" s="24">
        <f>SUMIFS(Rekap!$D:$D,Rekap!$B:$B,Out!$B103,Rekap!$C:$C,Out!K$5)</f>
        <v>0</v>
      </c>
      <c r="L103" s="24">
        <f>SUMIFS(Rekap!$D:$D,Rekap!$B:$B,Out!$B103,Rekap!$C:$C,Out!L$5)</f>
        <v>0</v>
      </c>
      <c r="M103" s="24">
        <f>SUMIFS(Rekap!$D:$D,Rekap!$B:$B,Out!$B103,Rekap!$C:$C,Out!M$5)</f>
        <v>0</v>
      </c>
      <c r="N103" s="24">
        <f>SUMIFS(Rekap!$D:$D,Rekap!$B:$B,Out!$B103,Rekap!$C:$C,Out!N$5)</f>
        <v>0</v>
      </c>
      <c r="O103" s="24">
        <f>SUMIFS(Rekap!$D:$D,Rekap!$B:$B,Out!$B103,Rekap!$C:$C,Out!O$5)</f>
        <v>0</v>
      </c>
      <c r="P103" s="24">
        <f>SUMIFS(Rekap!$D:$D,Rekap!$B:$B,Out!$B103,Rekap!$C:$C,Out!P$5)</f>
        <v>0</v>
      </c>
      <c r="Q103" s="24">
        <f>SUMIFS(Rekap!$D:$D,Rekap!$B:$B,Out!$B103,Rekap!$C:$C,Out!Q$5)</f>
        <v>0</v>
      </c>
      <c r="R103" s="24">
        <f>SUMIFS(Rekap!$D:$D,Rekap!$B:$B,Out!$B103,Rekap!$C:$C,Out!R$5)</f>
        <v>0</v>
      </c>
      <c r="S103" s="24">
        <f>SUMIFS(Rekap!$D:$D,Rekap!$B:$B,Out!$B103,Rekap!$C:$C,Out!S$5)</f>
        <v>0</v>
      </c>
      <c r="T103" s="24">
        <f>SUMIFS(Rekap!$D:$D,Rekap!$B:$B,Out!$B103,Rekap!$C:$C,Out!T$5)</f>
        <v>0</v>
      </c>
      <c r="V103" s="24">
        <f t="shared" si="1"/>
        <v>0</v>
      </c>
    </row>
    <row r="104" spans="2:22">
      <c r="B104" s="33" t="str">
        <f>Master!$B104</f>
        <v>Mukena Bali Dewasa</v>
      </c>
      <c r="C104" s="24">
        <f>SUMIFS(Rekap!$D:$D,Rekap!$B:$B,Out!$B104,Rekap!$C:$C,Out!C$5)</f>
        <v>0</v>
      </c>
      <c r="D104" s="24">
        <f>SUMIFS(Rekap!$D:$D,Rekap!$B:$B,Out!$B104,Rekap!$C:$C,Out!D$5)</f>
        <v>0</v>
      </c>
      <c r="E104" s="24">
        <f>SUMIFS(Rekap!$D:$D,Rekap!$B:$B,Out!$B104,Rekap!$C:$C,Out!E$5)</f>
        <v>0</v>
      </c>
      <c r="F104" s="24">
        <f>SUMIFS(Rekap!$D:$D,Rekap!$B:$B,Out!$B104,Rekap!$C:$C,Out!F$5)</f>
        <v>0</v>
      </c>
      <c r="G104" s="24">
        <f>SUMIFS(Rekap!$D:$D,Rekap!$B:$B,Out!$B104,Rekap!$C:$C,Out!G$5)</f>
        <v>0</v>
      </c>
      <c r="H104" s="24">
        <f>SUMIFS(Rekap!$D:$D,Rekap!$B:$B,Out!$B104,Rekap!$C:$C,Out!H$5)</f>
        <v>0</v>
      </c>
      <c r="I104" s="24">
        <f>SUMIFS(Rekap!$D:$D,Rekap!$B:$B,Out!$B104,Rekap!$C:$C,Out!I$5)</f>
        <v>0</v>
      </c>
      <c r="J104" s="24">
        <f>SUMIFS(Rekap!$D:$D,Rekap!$B:$B,Out!$B104,Rekap!$C:$C,Out!J$5)</f>
        <v>0</v>
      </c>
      <c r="K104" s="24">
        <f>SUMIFS(Rekap!$D:$D,Rekap!$B:$B,Out!$B104,Rekap!$C:$C,Out!K$5)</f>
        <v>0</v>
      </c>
      <c r="L104" s="24">
        <f>SUMIFS(Rekap!$D:$D,Rekap!$B:$B,Out!$B104,Rekap!$C:$C,Out!L$5)</f>
        <v>0</v>
      </c>
      <c r="M104" s="24">
        <f>SUMIFS(Rekap!$D:$D,Rekap!$B:$B,Out!$B104,Rekap!$C:$C,Out!M$5)</f>
        <v>0</v>
      </c>
      <c r="N104" s="24">
        <f>SUMIFS(Rekap!$D:$D,Rekap!$B:$B,Out!$B104,Rekap!$C:$C,Out!N$5)</f>
        <v>0</v>
      </c>
      <c r="O104" s="24">
        <f>SUMIFS(Rekap!$D:$D,Rekap!$B:$B,Out!$B104,Rekap!$C:$C,Out!O$5)</f>
        <v>0</v>
      </c>
      <c r="P104" s="24">
        <f>SUMIFS(Rekap!$D:$D,Rekap!$B:$B,Out!$B104,Rekap!$C:$C,Out!P$5)</f>
        <v>0</v>
      </c>
      <c r="Q104" s="24">
        <f>SUMIFS(Rekap!$D:$D,Rekap!$B:$B,Out!$B104,Rekap!$C:$C,Out!Q$5)</f>
        <v>0</v>
      </c>
      <c r="R104" s="24">
        <f>SUMIFS(Rekap!$D:$D,Rekap!$B:$B,Out!$B104,Rekap!$C:$C,Out!R$5)</f>
        <v>0</v>
      </c>
      <c r="S104" s="24">
        <f>SUMIFS(Rekap!$D:$D,Rekap!$B:$B,Out!$B104,Rekap!$C:$C,Out!S$5)</f>
        <v>0</v>
      </c>
      <c r="T104" s="24">
        <f>SUMIFS(Rekap!$D:$D,Rekap!$B:$B,Out!$B104,Rekap!$C:$C,Out!T$5)</f>
        <v>0</v>
      </c>
      <c r="V104" s="24">
        <f t="shared" si="1"/>
        <v>0</v>
      </c>
    </row>
    <row r="105" spans="2:22">
      <c r="B105" s="33" t="str">
        <f>Master!$B105</f>
        <v>Mukena LUKIS</v>
      </c>
      <c r="C105" s="24">
        <f>SUMIFS(Rekap!$D:$D,Rekap!$B:$B,Out!$B105,Rekap!$C:$C,Out!C$5)</f>
        <v>0</v>
      </c>
      <c r="D105" s="24">
        <f>SUMIFS(Rekap!$D:$D,Rekap!$B:$B,Out!$B105,Rekap!$C:$C,Out!D$5)</f>
        <v>0</v>
      </c>
      <c r="E105" s="24">
        <f>SUMIFS(Rekap!$D:$D,Rekap!$B:$B,Out!$B105,Rekap!$C:$C,Out!E$5)</f>
        <v>0</v>
      </c>
      <c r="F105" s="24">
        <f>SUMIFS(Rekap!$D:$D,Rekap!$B:$B,Out!$B105,Rekap!$C:$C,Out!F$5)</f>
        <v>0</v>
      </c>
      <c r="G105" s="24">
        <f>SUMIFS(Rekap!$D:$D,Rekap!$B:$B,Out!$B105,Rekap!$C:$C,Out!G$5)</f>
        <v>0</v>
      </c>
      <c r="H105" s="24">
        <f>SUMIFS(Rekap!$D:$D,Rekap!$B:$B,Out!$B105,Rekap!$C:$C,Out!H$5)</f>
        <v>0</v>
      </c>
      <c r="I105" s="24">
        <f>SUMIFS(Rekap!$D:$D,Rekap!$B:$B,Out!$B105,Rekap!$C:$C,Out!I$5)</f>
        <v>0</v>
      </c>
      <c r="J105" s="24">
        <f>SUMIFS(Rekap!$D:$D,Rekap!$B:$B,Out!$B105,Rekap!$C:$C,Out!J$5)</f>
        <v>0</v>
      </c>
      <c r="K105" s="24">
        <f>SUMIFS(Rekap!$D:$D,Rekap!$B:$B,Out!$B105,Rekap!$C:$C,Out!K$5)</f>
        <v>0</v>
      </c>
      <c r="L105" s="24">
        <f>SUMIFS(Rekap!$D:$D,Rekap!$B:$B,Out!$B105,Rekap!$C:$C,Out!L$5)</f>
        <v>0</v>
      </c>
      <c r="M105" s="24">
        <f>SUMIFS(Rekap!$D:$D,Rekap!$B:$B,Out!$B105,Rekap!$C:$C,Out!M$5)</f>
        <v>0</v>
      </c>
      <c r="N105" s="24">
        <f>SUMIFS(Rekap!$D:$D,Rekap!$B:$B,Out!$B105,Rekap!$C:$C,Out!N$5)</f>
        <v>0</v>
      </c>
      <c r="O105" s="24">
        <f>SUMIFS(Rekap!$D:$D,Rekap!$B:$B,Out!$B105,Rekap!$C:$C,Out!O$5)</f>
        <v>0</v>
      </c>
      <c r="P105" s="24">
        <f>SUMIFS(Rekap!$D:$D,Rekap!$B:$B,Out!$B105,Rekap!$C:$C,Out!P$5)</f>
        <v>0</v>
      </c>
      <c r="Q105" s="24">
        <f>SUMIFS(Rekap!$D:$D,Rekap!$B:$B,Out!$B105,Rekap!$C:$C,Out!Q$5)</f>
        <v>0</v>
      </c>
      <c r="R105" s="24">
        <f>SUMIFS(Rekap!$D:$D,Rekap!$B:$B,Out!$B105,Rekap!$C:$C,Out!R$5)</f>
        <v>0</v>
      </c>
      <c r="S105" s="24">
        <f>SUMIFS(Rekap!$D:$D,Rekap!$B:$B,Out!$B105,Rekap!$C:$C,Out!S$5)</f>
        <v>0</v>
      </c>
      <c r="T105" s="24">
        <f>SUMIFS(Rekap!$D:$D,Rekap!$B:$B,Out!$B105,Rekap!$C:$C,Out!T$5)</f>
        <v>0</v>
      </c>
      <c r="V105" s="24">
        <f t="shared" si="1"/>
        <v>0</v>
      </c>
    </row>
    <row r="106" spans="2:22">
      <c r="B106" s="33" t="str">
        <f>Master!$B106</f>
        <v>Kaos Cacha</v>
      </c>
      <c r="C106" s="24">
        <f>SUMIFS(Rekap!$D:$D,Rekap!$B:$B,Out!$B106,Rekap!$C:$C,Out!C$5)</f>
        <v>0</v>
      </c>
      <c r="D106" s="24">
        <f>SUMIFS(Rekap!$D:$D,Rekap!$B:$B,Out!$B106,Rekap!$C:$C,Out!D$5)</f>
        <v>0</v>
      </c>
      <c r="E106" s="24">
        <f>SUMIFS(Rekap!$D:$D,Rekap!$B:$B,Out!$B106,Rekap!$C:$C,Out!E$5)</f>
        <v>0</v>
      </c>
      <c r="F106" s="24">
        <f>SUMIFS(Rekap!$D:$D,Rekap!$B:$B,Out!$B106,Rekap!$C:$C,Out!F$5)</f>
        <v>0</v>
      </c>
      <c r="G106" s="24">
        <f>SUMIFS(Rekap!$D:$D,Rekap!$B:$B,Out!$B106,Rekap!$C:$C,Out!G$5)</f>
        <v>0</v>
      </c>
      <c r="H106" s="24">
        <f>SUMIFS(Rekap!$D:$D,Rekap!$B:$B,Out!$B106,Rekap!$C:$C,Out!H$5)</f>
        <v>0</v>
      </c>
      <c r="I106" s="24">
        <f>SUMIFS(Rekap!$D:$D,Rekap!$B:$B,Out!$B106,Rekap!$C:$C,Out!I$5)</f>
        <v>0</v>
      </c>
      <c r="J106" s="24">
        <f>SUMIFS(Rekap!$D:$D,Rekap!$B:$B,Out!$B106,Rekap!$C:$C,Out!J$5)</f>
        <v>0</v>
      </c>
      <c r="K106" s="24">
        <f>SUMIFS(Rekap!$D:$D,Rekap!$B:$B,Out!$B106,Rekap!$C:$C,Out!K$5)</f>
        <v>0</v>
      </c>
      <c r="L106" s="24">
        <f>SUMIFS(Rekap!$D:$D,Rekap!$B:$B,Out!$B106,Rekap!$C:$C,Out!L$5)</f>
        <v>0</v>
      </c>
      <c r="M106" s="24">
        <f>SUMIFS(Rekap!$D:$D,Rekap!$B:$B,Out!$B106,Rekap!$C:$C,Out!M$5)</f>
        <v>0</v>
      </c>
      <c r="N106" s="24">
        <f>SUMIFS(Rekap!$D:$D,Rekap!$B:$B,Out!$B106,Rekap!$C:$C,Out!N$5)</f>
        <v>0</v>
      </c>
      <c r="O106" s="24">
        <f>SUMIFS(Rekap!$D:$D,Rekap!$B:$B,Out!$B106,Rekap!$C:$C,Out!O$5)</f>
        <v>0</v>
      </c>
      <c r="P106" s="24">
        <f>SUMIFS(Rekap!$D:$D,Rekap!$B:$B,Out!$B106,Rekap!$C:$C,Out!P$5)</f>
        <v>0</v>
      </c>
      <c r="Q106" s="24">
        <f>SUMIFS(Rekap!$D:$D,Rekap!$B:$B,Out!$B106,Rekap!$C:$C,Out!Q$5)</f>
        <v>0</v>
      </c>
      <c r="R106" s="24">
        <f>SUMIFS(Rekap!$D:$D,Rekap!$B:$B,Out!$B106,Rekap!$C:$C,Out!R$5)</f>
        <v>0</v>
      </c>
      <c r="S106" s="24">
        <f>SUMIFS(Rekap!$D:$D,Rekap!$B:$B,Out!$B106,Rekap!$C:$C,Out!S$5)</f>
        <v>0</v>
      </c>
      <c r="T106" s="24">
        <f>SUMIFS(Rekap!$D:$D,Rekap!$B:$B,Out!$B106,Rekap!$C:$C,Out!T$5)</f>
        <v>0</v>
      </c>
      <c r="V106" s="24">
        <f t="shared" si="1"/>
        <v>0</v>
      </c>
    </row>
    <row r="107" spans="2:22">
      <c r="B107" s="33" t="str">
        <f>Master!$B107</f>
        <v>kaos java</v>
      </c>
      <c r="C107" s="24">
        <f>SUMIFS(Rekap!$D:$D,Rekap!$B:$B,Out!$B107,Rekap!$C:$C,Out!C$5)</f>
        <v>0</v>
      </c>
      <c r="D107" s="24">
        <f>SUMIFS(Rekap!$D:$D,Rekap!$B:$B,Out!$B107,Rekap!$C:$C,Out!D$5)</f>
        <v>0</v>
      </c>
      <c r="E107" s="24">
        <f>SUMIFS(Rekap!$D:$D,Rekap!$B:$B,Out!$B107,Rekap!$C:$C,Out!E$5)</f>
        <v>0</v>
      </c>
      <c r="F107" s="24">
        <f>SUMIFS(Rekap!$D:$D,Rekap!$B:$B,Out!$B107,Rekap!$C:$C,Out!F$5)</f>
        <v>0</v>
      </c>
      <c r="G107" s="24">
        <f>SUMIFS(Rekap!$D:$D,Rekap!$B:$B,Out!$B107,Rekap!$C:$C,Out!G$5)</f>
        <v>0</v>
      </c>
      <c r="H107" s="24">
        <f>SUMIFS(Rekap!$D:$D,Rekap!$B:$B,Out!$B107,Rekap!$C:$C,Out!H$5)</f>
        <v>0</v>
      </c>
      <c r="I107" s="24">
        <f>SUMIFS(Rekap!$D:$D,Rekap!$B:$B,Out!$B107,Rekap!$C:$C,Out!I$5)</f>
        <v>0</v>
      </c>
      <c r="J107" s="24">
        <f>SUMIFS(Rekap!$D:$D,Rekap!$B:$B,Out!$B107,Rekap!$C:$C,Out!J$5)</f>
        <v>0</v>
      </c>
      <c r="K107" s="24">
        <f>SUMIFS(Rekap!$D:$D,Rekap!$B:$B,Out!$B107,Rekap!$C:$C,Out!K$5)</f>
        <v>0</v>
      </c>
      <c r="L107" s="24">
        <f>SUMIFS(Rekap!$D:$D,Rekap!$B:$B,Out!$B107,Rekap!$C:$C,Out!L$5)</f>
        <v>0</v>
      </c>
      <c r="M107" s="24">
        <f>SUMIFS(Rekap!$D:$D,Rekap!$B:$B,Out!$B107,Rekap!$C:$C,Out!M$5)</f>
        <v>0</v>
      </c>
      <c r="N107" s="24">
        <f>SUMIFS(Rekap!$D:$D,Rekap!$B:$B,Out!$B107,Rekap!$C:$C,Out!N$5)</f>
        <v>0</v>
      </c>
      <c r="O107" s="24">
        <f>SUMIFS(Rekap!$D:$D,Rekap!$B:$B,Out!$B107,Rekap!$C:$C,Out!O$5)</f>
        <v>0</v>
      </c>
      <c r="P107" s="24">
        <f>SUMIFS(Rekap!$D:$D,Rekap!$B:$B,Out!$B107,Rekap!$C:$C,Out!P$5)</f>
        <v>0</v>
      </c>
      <c r="Q107" s="24">
        <f>SUMIFS(Rekap!$D:$D,Rekap!$B:$B,Out!$B107,Rekap!$C:$C,Out!Q$5)</f>
        <v>0</v>
      </c>
      <c r="R107" s="24">
        <f>SUMIFS(Rekap!$D:$D,Rekap!$B:$B,Out!$B107,Rekap!$C:$C,Out!R$5)</f>
        <v>0</v>
      </c>
      <c r="S107" s="24">
        <f>SUMIFS(Rekap!$D:$D,Rekap!$B:$B,Out!$B107,Rekap!$C:$C,Out!S$5)</f>
        <v>0</v>
      </c>
      <c r="T107" s="24">
        <f>SUMIFS(Rekap!$D:$D,Rekap!$B:$B,Out!$B107,Rekap!$C:$C,Out!T$5)</f>
        <v>0</v>
      </c>
      <c r="V107" s="24">
        <f t="shared" si="1"/>
        <v>0</v>
      </c>
    </row>
    <row r="108" spans="2:22">
      <c r="B108" s="33" t="str">
        <f>Master!$B108</f>
        <v>Celana Fatin</v>
      </c>
      <c r="C108" s="24">
        <f>SUMIFS(Rekap!$D:$D,Rekap!$B:$B,Out!$B108,Rekap!$C:$C,Out!C$5)</f>
        <v>0</v>
      </c>
      <c r="D108" s="24">
        <f>SUMIFS(Rekap!$D:$D,Rekap!$B:$B,Out!$B108,Rekap!$C:$C,Out!D$5)</f>
        <v>0</v>
      </c>
      <c r="E108" s="24">
        <f>SUMIFS(Rekap!$D:$D,Rekap!$B:$B,Out!$B108,Rekap!$C:$C,Out!E$5)</f>
        <v>0</v>
      </c>
      <c r="F108" s="24">
        <f>SUMIFS(Rekap!$D:$D,Rekap!$B:$B,Out!$B108,Rekap!$C:$C,Out!F$5)</f>
        <v>0</v>
      </c>
      <c r="G108" s="24">
        <f>SUMIFS(Rekap!$D:$D,Rekap!$B:$B,Out!$B108,Rekap!$C:$C,Out!G$5)</f>
        <v>0</v>
      </c>
      <c r="H108" s="24">
        <f>SUMIFS(Rekap!$D:$D,Rekap!$B:$B,Out!$B108,Rekap!$C:$C,Out!H$5)</f>
        <v>0</v>
      </c>
      <c r="I108" s="24">
        <f>SUMIFS(Rekap!$D:$D,Rekap!$B:$B,Out!$B108,Rekap!$C:$C,Out!I$5)</f>
        <v>0</v>
      </c>
      <c r="J108" s="24">
        <f>SUMIFS(Rekap!$D:$D,Rekap!$B:$B,Out!$B108,Rekap!$C:$C,Out!J$5)</f>
        <v>0</v>
      </c>
      <c r="K108" s="24">
        <f>SUMIFS(Rekap!$D:$D,Rekap!$B:$B,Out!$B108,Rekap!$C:$C,Out!K$5)</f>
        <v>0</v>
      </c>
      <c r="L108" s="24">
        <f>SUMIFS(Rekap!$D:$D,Rekap!$B:$B,Out!$B108,Rekap!$C:$C,Out!L$5)</f>
        <v>0</v>
      </c>
      <c r="M108" s="24">
        <f>SUMIFS(Rekap!$D:$D,Rekap!$B:$B,Out!$B108,Rekap!$C:$C,Out!M$5)</f>
        <v>0</v>
      </c>
      <c r="N108" s="24">
        <f>SUMIFS(Rekap!$D:$D,Rekap!$B:$B,Out!$B108,Rekap!$C:$C,Out!N$5)</f>
        <v>0</v>
      </c>
      <c r="O108" s="24">
        <f>SUMIFS(Rekap!$D:$D,Rekap!$B:$B,Out!$B108,Rekap!$C:$C,Out!O$5)</f>
        <v>0</v>
      </c>
      <c r="P108" s="24">
        <f>SUMIFS(Rekap!$D:$D,Rekap!$B:$B,Out!$B108,Rekap!$C:$C,Out!P$5)</f>
        <v>0</v>
      </c>
      <c r="Q108" s="24">
        <f>SUMIFS(Rekap!$D:$D,Rekap!$B:$B,Out!$B108,Rekap!$C:$C,Out!Q$5)</f>
        <v>0</v>
      </c>
      <c r="R108" s="24">
        <f>SUMIFS(Rekap!$D:$D,Rekap!$B:$B,Out!$B108,Rekap!$C:$C,Out!R$5)</f>
        <v>0</v>
      </c>
      <c r="S108" s="24">
        <f>SUMIFS(Rekap!$D:$D,Rekap!$B:$B,Out!$B108,Rekap!$C:$C,Out!S$5)</f>
        <v>0</v>
      </c>
      <c r="T108" s="24">
        <f>SUMIFS(Rekap!$D:$D,Rekap!$B:$B,Out!$B108,Rekap!$C:$C,Out!T$5)</f>
        <v>0</v>
      </c>
      <c r="V108" s="24">
        <f t="shared" si="1"/>
        <v>0</v>
      </c>
    </row>
    <row r="109" spans="2:22">
      <c r="B109" s="33" t="str">
        <f>Master!$B109</f>
        <v>C.stret kotak</v>
      </c>
      <c r="C109" s="24">
        <f>SUMIFS(Rekap!$D:$D,Rekap!$B:$B,Out!$B109,Rekap!$C:$C,Out!C$5)</f>
        <v>0</v>
      </c>
      <c r="D109" s="24">
        <f>SUMIFS(Rekap!$D:$D,Rekap!$B:$B,Out!$B109,Rekap!$C:$C,Out!D$5)</f>
        <v>0</v>
      </c>
      <c r="E109" s="24">
        <f>SUMIFS(Rekap!$D:$D,Rekap!$B:$B,Out!$B109,Rekap!$C:$C,Out!E$5)</f>
        <v>0</v>
      </c>
      <c r="F109" s="24">
        <f>SUMIFS(Rekap!$D:$D,Rekap!$B:$B,Out!$B109,Rekap!$C:$C,Out!F$5)</f>
        <v>0</v>
      </c>
      <c r="G109" s="24">
        <f>SUMIFS(Rekap!$D:$D,Rekap!$B:$B,Out!$B109,Rekap!$C:$C,Out!G$5)</f>
        <v>0</v>
      </c>
      <c r="H109" s="24">
        <f>SUMIFS(Rekap!$D:$D,Rekap!$B:$B,Out!$B109,Rekap!$C:$C,Out!H$5)</f>
        <v>0</v>
      </c>
      <c r="I109" s="24">
        <f>SUMIFS(Rekap!$D:$D,Rekap!$B:$B,Out!$B109,Rekap!$C:$C,Out!I$5)</f>
        <v>0</v>
      </c>
      <c r="J109" s="24">
        <f>SUMIFS(Rekap!$D:$D,Rekap!$B:$B,Out!$B109,Rekap!$C:$C,Out!J$5)</f>
        <v>0</v>
      </c>
      <c r="K109" s="24">
        <f>SUMIFS(Rekap!$D:$D,Rekap!$B:$B,Out!$B109,Rekap!$C:$C,Out!K$5)</f>
        <v>0</v>
      </c>
      <c r="L109" s="24">
        <f>SUMIFS(Rekap!$D:$D,Rekap!$B:$B,Out!$B109,Rekap!$C:$C,Out!L$5)</f>
        <v>0</v>
      </c>
      <c r="M109" s="24">
        <f>SUMIFS(Rekap!$D:$D,Rekap!$B:$B,Out!$B109,Rekap!$C:$C,Out!M$5)</f>
        <v>0</v>
      </c>
      <c r="N109" s="24">
        <f>SUMIFS(Rekap!$D:$D,Rekap!$B:$B,Out!$B109,Rekap!$C:$C,Out!N$5)</f>
        <v>0</v>
      </c>
      <c r="O109" s="24">
        <f>SUMIFS(Rekap!$D:$D,Rekap!$B:$B,Out!$B109,Rekap!$C:$C,Out!O$5)</f>
        <v>0</v>
      </c>
      <c r="P109" s="24">
        <f>SUMIFS(Rekap!$D:$D,Rekap!$B:$B,Out!$B109,Rekap!$C:$C,Out!P$5)</f>
        <v>0</v>
      </c>
      <c r="Q109" s="24">
        <f>SUMIFS(Rekap!$D:$D,Rekap!$B:$B,Out!$B109,Rekap!$C:$C,Out!Q$5)</f>
        <v>0</v>
      </c>
      <c r="R109" s="24">
        <f>SUMIFS(Rekap!$D:$D,Rekap!$B:$B,Out!$B109,Rekap!$C:$C,Out!R$5)</f>
        <v>0</v>
      </c>
      <c r="S109" s="24">
        <f>SUMIFS(Rekap!$D:$D,Rekap!$B:$B,Out!$B109,Rekap!$C:$C,Out!S$5)</f>
        <v>0</v>
      </c>
      <c r="T109" s="24">
        <f>SUMIFS(Rekap!$D:$D,Rekap!$B:$B,Out!$B109,Rekap!$C:$C,Out!T$5)</f>
        <v>0</v>
      </c>
      <c r="V109" s="24">
        <f t="shared" si="1"/>
        <v>0</v>
      </c>
    </row>
    <row r="110" spans="2:22">
      <c r="B110" s="33" t="str">
        <f>Master!$B110</f>
        <v>kaos distro Dujati</v>
      </c>
      <c r="C110" s="24">
        <f>SUMIFS(Rekap!$D:$D,Rekap!$B:$B,Out!$B110,Rekap!$C:$C,Out!C$5)</f>
        <v>0</v>
      </c>
      <c r="D110" s="24">
        <f>SUMIFS(Rekap!$D:$D,Rekap!$B:$B,Out!$B110,Rekap!$C:$C,Out!D$5)</f>
        <v>0</v>
      </c>
      <c r="E110" s="24">
        <f>SUMIFS(Rekap!$D:$D,Rekap!$B:$B,Out!$B110,Rekap!$C:$C,Out!E$5)</f>
        <v>0</v>
      </c>
      <c r="F110" s="24">
        <f>SUMIFS(Rekap!$D:$D,Rekap!$B:$B,Out!$B110,Rekap!$C:$C,Out!F$5)</f>
        <v>0</v>
      </c>
      <c r="G110" s="24">
        <f>SUMIFS(Rekap!$D:$D,Rekap!$B:$B,Out!$B110,Rekap!$C:$C,Out!G$5)</f>
        <v>0</v>
      </c>
      <c r="H110" s="24">
        <f>SUMIFS(Rekap!$D:$D,Rekap!$B:$B,Out!$B110,Rekap!$C:$C,Out!H$5)</f>
        <v>0</v>
      </c>
      <c r="I110" s="24">
        <f>SUMIFS(Rekap!$D:$D,Rekap!$B:$B,Out!$B110,Rekap!$C:$C,Out!I$5)</f>
        <v>0</v>
      </c>
      <c r="J110" s="24">
        <f>SUMIFS(Rekap!$D:$D,Rekap!$B:$B,Out!$B110,Rekap!$C:$C,Out!J$5)</f>
        <v>0</v>
      </c>
      <c r="K110" s="24">
        <f>SUMIFS(Rekap!$D:$D,Rekap!$B:$B,Out!$B110,Rekap!$C:$C,Out!K$5)</f>
        <v>0</v>
      </c>
      <c r="L110" s="24">
        <f>SUMIFS(Rekap!$D:$D,Rekap!$B:$B,Out!$B110,Rekap!$C:$C,Out!L$5)</f>
        <v>0</v>
      </c>
      <c r="M110" s="24">
        <f>SUMIFS(Rekap!$D:$D,Rekap!$B:$B,Out!$B110,Rekap!$C:$C,Out!M$5)</f>
        <v>0</v>
      </c>
      <c r="N110" s="24">
        <f>SUMIFS(Rekap!$D:$D,Rekap!$B:$B,Out!$B110,Rekap!$C:$C,Out!N$5)</f>
        <v>0</v>
      </c>
      <c r="O110" s="24">
        <f>SUMIFS(Rekap!$D:$D,Rekap!$B:$B,Out!$B110,Rekap!$C:$C,Out!O$5)</f>
        <v>0</v>
      </c>
      <c r="P110" s="24">
        <f>SUMIFS(Rekap!$D:$D,Rekap!$B:$B,Out!$B110,Rekap!$C:$C,Out!P$5)</f>
        <v>0</v>
      </c>
      <c r="Q110" s="24">
        <f>SUMIFS(Rekap!$D:$D,Rekap!$B:$B,Out!$B110,Rekap!$C:$C,Out!Q$5)</f>
        <v>0</v>
      </c>
      <c r="R110" s="24">
        <f>SUMIFS(Rekap!$D:$D,Rekap!$B:$B,Out!$B110,Rekap!$C:$C,Out!R$5)</f>
        <v>0</v>
      </c>
      <c r="S110" s="24">
        <f>SUMIFS(Rekap!$D:$D,Rekap!$B:$B,Out!$B110,Rekap!$C:$C,Out!S$5)</f>
        <v>0</v>
      </c>
      <c r="T110" s="24">
        <f>SUMIFS(Rekap!$D:$D,Rekap!$B:$B,Out!$B110,Rekap!$C:$C,Out!T$5)</f>
        <v>0</v>
      </c>
      <c r="V110" s="24">
        <f t="shared" si="1"/>
        <v>0</v>
      </c>
    </row>
    <row r="111" spans="2:22">
      <c r="B111" s="33" t="str">
        <f>Master!$B111</f>
        <v>daster kalong lelang</v>
      </c>
      <c r="C111" s="24">
        <f>SUMIFS(Rekap!$D:$D,Rekap!$B:$B,Out!$B111,Rekap!$C:$C,Out!C$5)</f>
        <v>0</v>
      </c>
      <c r="D111" s="24">
        <f>SUMIFS(Rekap!$D:$D,Rekap!$B:$B,Out!$B111,Rekap!$C:$C,Out!D$5)</f>
        <v>0</v>
      </c>
      <c r="E111" s="24">
        <f>SUMIFS(Rekap!$D:$D,Rekap!$B:$B,Out!$B111,Rekap!$C:$C,Out!E$5)</f>
        <v>0</v>
      </c>
      <c r="F111" s="24">
        <f>SUMIFS(Rekap!$D:$D,Rekap!$B:$B,Out!$B111,Rekap!$C:$C,Out!F$5)</f>
        <v>0</v>
      </c>
      <c r="G111" s="24">
        <f>SUMIFS(Rekap!$D:$D,Rekap!$B:$B,Out!$B111,Rekap!$C:$C,Out!G$5)</f>
        <v>0</v>
      </c>
      <c r="H111" s="24">
        <f>SUMIFS(Rekap!$D:$D,Rekap!$B:$B,Out!$B111,Rekap!$C:$C,Out!H$5)</f>
        <v>0</v>
      </c>
      <c r="I111" s="24">
        <f>SUMIFS(Rekap!$D:$D,Rekap!$B:$B,Out!$B111,Rekap!$C:$C,Out!I$5)</f>
        <v>0</v>
      </c>
      <c r="J111" s="24">
        <f>SUMIFS(Rekap!$D:$D,Rekap!$B:$B,Out!$B111,Rekap!$C:$C,Out!J$5)</f>
        <v>0</v>
      </c>
      <c r="K111" s="24">
        <f>SUMIFS(Rekap!$D:$D,Rekap!$B:$B,Out!$B111,Rekap!$C:$C,Out!K$5)</f>
        <v>0</v>
      </c>
      <c r="L111" s="24">
        <f>SUMIFS(Rekap!$D:$D,Rekap!$B:$B,Out!$B111,Rekap!$C:$C,Out!L$5)</f>
        <v>0</v>
      </c>
      <c r="M111" s="24">
        <f>SUMIFS(Rekap!$D:$D,Rekap!$B:$B,Out!$B111,Rekap!$C:$C,Out!M$5)</f>
        <v>0</v>
      </c>
      <c r="N111" s="24">
        <f>SUMIFS(Rekap!$D:$D,Rekap!$B:$B,Out!$B111,Rekap!$C:$C,Out!N$5)</f>
        <v>0</v>
      </c>
      <c r="O111" s="24">
        <f>SUMIFS(Rekap!$D:$D,Rekap!$B:$B,Out!$B111,Rekap!$C:$C,Out!O$5)</f>
        <v>0</v>
      </c>
      <c r="P111" s="24">
        <f>SUMIFS(Rekap!$D:$D,Rekap!$B:$B,Out!$B111,Rekap!$C:$C,Out!P$5)</f>
        <v>0</v>
      </c>
      <c r="Q111" s="24">
        <f>SUMIFS(Rekap!$D:$D,Rekap!$B:$B,Out!$B111,Rekap!$C:$C,Out!Q$5)</f>
        <v>0</v>
      </c>
      <c r="R111" s="24">
        <f>SUMIFS(Rekap!$D:$D,Rekap!$B:$B,Out!$B111,Rekap!$C:$C,Out!R$5)</f>
        <v>0</v>
      </c>
      <c r="S111" s="24">
        <f>SUMIFS(Rekap!$D:$D,Rekap!$B:$B,Out!$B111,Rekap!$C:$C,Out!S$5)</f>
        <v>0</v>
      </c>
      <c r="T111" s="24">
        <f>SUMIFS(Rekap!$D:$D,Rekap!$B:$B,Out!$B111,Rekap!$C:$C,Out!T$5)</f>
        <v>0</v>
      </c>
      <c r="V111" s="24">
        <f t="shared" si="1"/>
        <v>0</v>
      </c>
    </row>
    <row r="112" spans="2:22">
      <c r="B112" s="33" t="str">
        <f>Master!$B112</f>
        <v>celana syahrini</v>
      </c>
      <c r="C112" s="24">
        <f>SUMIFS(Rekap!$D:$D,Rekap!$B:$B,Out!$B112,Rekap!$C:$C,Out!C$5)</f>
        <v>0</v>
      </c>
      <c r="D112" s="24">
        <f>SUMIFS(Rekap!$D:$D,Rekap!$B:$B,Out!$B112,Rekap!$C:$C,Out!D$5)</f>
        <v>0</v>
      </c>
      <c r="E112" s="24">
        <f>SUMIFS(Rekap!$D:$D,Rekap!$B:$B,Out!$B112,Rekap!$C:$C,Out!E$5)</f>
        <v>0</v>
      </c>
      <c r="F112" s="24">
        <f>SUMIFS(Rekap!$D:$D,Rekap!$B:$B,Out!$B112,Rekap!$C:$C,Out!F$5)</f>
        <v>0</v>
      </c>
      <c r="G112" s="24">
        <f>SUMIFS(Rekap!$D:$D,Rekap!$B:$B,Out!$B112,Rekap!$C:$C,Out!G$5)</f>
        <v>0</v>
      </c>
      <c r="H112" s="24">
        <f>SUMIFS(Rekap!$D:$D,Rekap!$B:$B,Out!$B112,Rekap!$C:$C,Out!H$5)</f>
        <v>0</v>
      </c>
      <c r="I112" s="24">
        <f>SUMIFS(Rekap!$D:$D,Rekap!$B:$B,Out!$B112,Rekap!$C:$C,Out!I$5)</f>
        <v>0</v>
      </c>
      <c r="J112" s="24">
        <f>SUMIFS(Rekap!$D:$D,Rekap!$B:$B,Out!$B112,Rekap!$C:$C,Out!J$5)</f>
        <v>0</v>
      </c>
      <c r="K112" s="24">
        <f>SUMIFS(Rekap!$D:$D,Rekap!$B:$B,Out!$B112,Rekap!$C:$C,Out!K$5)</f>
        <v>0</v>
      </c>
      <c r="L112" s="24">
        <f>SUMIFS(Rekap!$D:$D,Rekap!$B:$B,Out!$B112,Rekap!$C:$C,Out!L$5)</f>
        <v>0</v>
      </c>
      <c r="M112" s="24">
        <f>SUMIFS(Rekap!$D:$D,Rekap!$B:$B,Out!$B112,Rekap!$C:$C,Out!M$5)</f>
        <v>0</v>
      </c>
      <c r="N112" s="24">
        <f>SUMIFS(Rekap!$D:$D,Rekap!$B:$B,Out!$B112,Rekap!$C:$C,Out!N$5)</f>
        <v>0</v>
      </c>
      <c r="O112" s="24">
        <f>SUMIFS(Rekap!$D:$D,Rekap!$B:$B,Out!$B112,Rekap!$C:$C,Out!O$5)</f>
        <v>0</v>
      </c>
      <c r="P112" s="24">
        <f>SUMIFS(Rekap!$D:$D,Rekap!$B:$B,Out!$B112,Rekap!$C:$C,Out!P$5)</f>
        <v>0</v>
      </c>
      <c r="Q112" s="24">
        <f>SUMIFS(Rekap!$D:$D,Rekap!$B:$B,Out!$B112,Rekap!$C:$C,Out!Q$5)</f>
        <v>0</v>
      </c>
      <c r="R112" s="24">
        <f>SUMIFS(Rekap!$D:$D,Rekap!$B:$B,Out!$B112,Rekap!$C:$C,Out!R$5)</f>
        <v>0</v>
      </c>
      <c r="S112" s="24">
        <f>SUMIFS(Rekap!$D:$D,Rekap!$B:$B,Out!$B112,Rekap!$C:$C,Out!S$5)</f>
        <v>0</v>
      </c>
      <c r="T112" s="24">
        <f>SUMIFS(Rekap!$D:$D,Rekap!$B:$B,Out!$B112,Rekap!$C:$C,Out!T$5)</f>
        <v>0</v>
      </c>
      <c r="V112" s="24">
        <f t="shared" si="1"/>
        <v>0</v>
      </c>
    </row>
    <row r="113" spans="2:22">
      <c r="B113" s="33" t="str">
        <f>Master!$B113</f>
        <v>blouse syahrini</v>
      </c>
      <c r="C113" s="24">
        <f>SUMIFS(Rekap!$D:$D,Rekap!$B:$B,Out!$B113,Rekap!$C:$C,Out!C$5)</f>
        <v>0</v>
      </c>
      <c r="D113" s="24">
        <f>SUMIFS(Rekap!$D:$D,Rekap!$B:$B,Out!$B113,Rekap!$C:$C,Out!D$5)</f>
        <v>0</v>
      </c>
      <c r="E113" s="24">
        <f>SUMIFS(Rekap!$D:$D,Rekap!$B:$B,Out!$B113,Rekap!$C:$C,Out!E$5)</f>
        <v>0</v>
      </c>
      <c r="F113" s="24">
        <f>SUMIFS(Rekap!$D:$D,Rekap!$B:$B,Out!$B113,Rekap!$C:$C,Out!F$5)</f>
        <v>0</v>
      </c>
      <c r="G113" s="24">
        <f>SUMIFS(Rekap!$D:$D,Rekap!$B:$B,Out!$B113,Rekap!$C:$C,Out!G$5)</f>
        <v>0</v>
      </c>
      <c r="H113" s="24">
        <f>SUMIFS(Rekap!$D:$D,Rekap!$B:$B,Out!$B113,Rekap!$C:$C,Out!H$5)</f>
        <v>0</v>
      </c>
      <c r="I113" s="24">
        <f>SUMIFS(Rekap!$D:$D,Rekap!$B:$B,Out!$B113,Rekap!$C:$C,Out!I$5)</f>
        <v>0</v>
      </c>
      <c r="J113" s="24">
        <f>SUMIFS(Rekap!$D:$D,Rekap!$B:$B,Out!$B113,Rekap!$C:$C,Out!J$5)</f>
        <v>0</v>
      </c>
      <c r="K113" s="24">
        <f>SUMIFS(Rekap!$D:$D,Rekap!$B:$B,Out!$B113,Rekap!$C:$C,Out!K$5)</f>
        <v>0</v>
      </c>
      <c r="L113" s="24">
        <f>SUMIFS(Rekap!$D:$D,Rekap!$B:$B,Out!$B113,Rekap!$C:$C,Out!L$5)</f>
        <v>0</v>
      </c>
      <c r="M113" s="24">
        <f>SUMIFS(Rekap!$D:$D,Rekap!$B:$B,Out!$B113,Rekap!$C:$C,Out!M$5)</f>
        <v>0</v>
      </c>
      <c r="N113" s="24">
        <f>SUMIFS(Rekap!$D:$D,Rekap!$B:$B,Out!$B113,Rekap!$C:$C,Out!N$5)</f>
        <v>0</v>
      </c>
      <c r="O113" s="24">
        <f>SUMIFS(Rekap!$D:$D,Rekap!$B:$B,Out!$B113,Rekap!$C:$C,Out!O$5)</f>
        <v>0</v>
      </c>
      <c r="P113" s="24">
        <f>SUMIFS(Rekap!$D:$D,Rekap!$B:$B,Out!$B113,Rekap!$C:$C,Out!P$5)</f>
        <v>0</v>
      </c>
      <c r="Q113" s="24">
        <f>SUMIFS(Rekap!$D:$D,Rekap!$B:$B,Out!$B113,Rekap!$C:$C,Out!Q$5)</f>
        <v>0</v>
      </c>
      <c r="R113" s="24">
        <f>SUMIFS(Rekap!$D:$D,Rekap!$B:$B,Out!$B113,Rekap!$C:$C,Out!R$5)</f>
        <v>0</v>
      </c>
      <c r="S113" s="24">
        <f>SUMIFS(Rekap!$D:$D,Rekap!$B:$B,Out!$B113,Rekap!$C:$C,Out!S$5)</f>
        <v>0</v>
      </c>
      <c r="T113" s="24">
        <f>SUMIFS(Rekap!$D:$D,Rekap!$B:$B,Out!$B113,Rekap!$C:$C,Out!T$5)</f>
        <v>0</v>
      </c>
      <c r="V113" s="24">
        <f t="shared" si="1"/>
        <v>0</v>
      </c>
    </row>
    <row r="114" spans="2:22">
      <c r="B114" s="33" t="str">
        <f>Master!$B114</f>
        <v>gamis taufik</v>
      </c>
      <c r="C114" s="24">
        <f>SUMIFS(Rekap!$D:$D,Rekap!$B:$B,Out!$B114,Rekap!$C:$C,Out!C$5)</f>
        <v>0</v>
      </c>
      <c r="D114" s="24">
        <f>SUMIFS(Rekap!$D:$D,Rekap!$B:$B,Out!$B114,Rekap!$C:$C,Out!D$5)</f>
        <v>0</v>
      </c>
      <c r="E114" s="24">
        <f>SUMIFS(Rekap!$D:$D,Rekap!$B:$B,Out!$B114,Rekap!$C:$C,Out!E$5)</f>
        <v>0</v>
      </c>
      <c r="F114" s="24">
        <f>SUMIFS(Rekap!$D:$D,Rekap!$B:$B,Out!$B114,Rekap!$C:$C,Out!F$5)</f>
        <v>0</v>
      </c>
      <c r="G114" s="24">
        <f>SUMIFS(Rekap!$D:$D,Rekap!$B:$B,Out!$B114,Rekap!$C:$C,Out!G$5)</f>
        <v>0</v>
      </c>
      <c r="H114" s="24">
        <f>SUMIFS(Rekap!$D:$D,Rekap!$B:$B,Out!$B114,Rekap!$C:$C,Out!H$5)</f>
        <v>0</v>
      </c>
      <c r="I114" s="24">
        <f>SUMIFS(Rekap!$D:$D,Rekap!$B:$B,Out!$B114,Rekap!$C:$C,Out!I$5)</f>
        <v>0</v>
      </c>
      <c r="J114" s="24">
        <f>SUMIFS(Rekap!$D:$D,Rekap!$B:$B,Out!$B114,Rekap!$C:$C,Out!J$5)</f>
        <v>0</v>
      </c>
      <c r="K114" s="24">
        <f>SUMIFS(Rekap!$D:$D,Rekap!$B:$B,Out!$B114,Rekap!$C:$C,Out!K$5)</f>
        <v>0</v>
      </c>
      <c r="L114" s="24">
        <f>SUMIFS(Rekap!$D:$D,Rekap!$B:$B,Out!$B114,Rekap!$C:$C,Out!L$5)</f>
        <v>0</v>
      </c>
      <c r="M114" s="24">
        <f>SUMIFS(Rekap!$D:$D,Rekap!$B:$B,Out!$B114,Rekap!$C:$C,Out!M$5)</f>
        <v>0</v>
      </c>
      <c r="N114" s="24">
        <f>SUMIFS(Rekap!$D:$D,Rekap!$B:$B,Out!$B114,Rekap!$C:$C,Out!N$5)</f>
        <v>0</v>
      </c>
      <c r="O114" s="24">
        <f>SUMIFS(Rekap!$D:$D,Rekap!$B:$B,Out!$B114,Rekap!$C:$C,Out!O$5)</f>
        <v>0</v>
      </c>
      <c r="P114" s="24">
        <f>SUMIFS(Rekap!$D:$D,Rekap!$B:$B,Out!$B114,Rekap!$C:$C,Out!P$5)</f>
        <v>0</v>
      </c>
      <c r="Q114" s="24">
        <f>SUMIFS(Rekap!$D:$D,Rekap!$B:$B,Out!$B114,Rekap!$C:$C,Out!Q$5)</f>
        <v>0</v>
      </c>
      <c r="R114" s="24">
        <f>SUMIFS(Rekap!$D:$D,Rekap!$B:$B,Out!$B114,Rekap!$C:$C,Out!R$5)</f>
        <v>0</v>
      </c>
      <c r="S114" s="24">
        <f>SUMIFS(Rekap!$D:$D,Rekap!$B:$B,Out!$B114,Rekap!$C:$C,Out!S$5)</f>
        <v>0</v>
      </c>
      <c r="T114" s="24">
        <f>SUMIFS(Rekap!$D:$D,Rekap!$B:$B,Out!$B114,Rekap!$C:$C,Out!T$5)</f>
        <v>0</v>
      </c>
      <c r="V114" s="24">
        <f t="shared" si="1"/>
        <v>0</v>
      </c>
    </row>
    <row r="115" spans="2:22">
      <c r="B115" s="33" t="str">
        <f>Master!$B115</f>
        <v>gamis taufik  13-15</v>
      </c>
      <c r="C115" s="24">
        <f>SUMIFS(Rekap!$D:$D,Rekap!$B:$B,Out!$B115,Rekap!$C:$C,Out!C$5)</f>
        <v>0</v>
      </c>
      <c r="D115" s="24">
        <f>SUMIFS(Rekap!$D:$D,Rekap!$B:$B,Out!$B115,Rekap!$C:$C,Out!D$5)</f>
        <v>0</v>
      </c>
      <c r="E115" s="24">
        <f>SUMIFS(Rekap!$D:$D,Rekap!$B:$B,Out!$B115,Rekap!$C:$C,Out!E$5)</f>
        <v>0</v>
      </c>
      <c r="F115" s="24">
        <f>SUMIFS(Rekap!$D:$D,Rekap!$B:$B,Out!$B115,Rekap!$C:$C,Out!F$5)</f>
        <v>0</v>
      </c>
      <c r="G115" s="24">
        <f>SUMIFS(Rekap!$D:$D,Rekap!$B:$B,Out!$B115,Rekap!$C:$C,Out!G$5)</f>
        <v>0</v>
      </c>
      <c r="H115" s="24">
        <f>SUMIFS(Rekap!$D:$D,Rekap!$B:$B,Out!$B115,Rekap!$C:$C,Out!H$5)</f>
        <v>0</v>
      </c>
      <c r="I115" s="24">
        <f>SUMIFS(Rekap!$D:$D,Rekap!$B:$B,Out!$B115,Rekap!$C:$C,Out!I$5)</f>
        <v>0</v>
      </c>
      <c r="J115" s="24">
        <f>SUMIFS(Rekap!$D:$D,Rekap!$B:$B,Out!$B115,Rekap!$C:$C,Out!J$5)</f>
        <v>0</v>
      </c>
      <c r="K115" s="24">
        <f>SUMIFS(Rekap!$D:$D,Rekap!$B:$B,Out!$B115,Rekap!$C:$C,Out!K$5)</f>
        <v>0</v>
      </c>
      <c r="L115" s="24">
        <f>SUMIFS(Rekap!$D:$D,Rekap!$B:$B,Out!$B115,Rekap!$C:$C,Out!L$5)</f>
        <v>0</v>
      </c>
      <c r="M115" s="24">
        <f>SUMIFS(Rekap!$D:$D,Rekap!$B:$B,Out!$B115,Rekap!$C:$C,Out!M$5)</f>
        <v>0</v>
      </c>
      <c r="N115" s="24">
        <f>SUMIFS(Rekap!$D:$D,Rekap!$B:$B,Out!$B115,Rekap!$C:$C,Out!N$5)</f>
        <v>0</v>
      </c>
      <c r="O115" s="24">
        <f>SUMIFS(Rekap!$D:$D,Rekap!$B:$B,Out!$B115,Rekap!$C:$C,Out!O$5)</f>
        <v>0</v>
      </c>
      <c r="P115" s="24">
        <f>SUMIFS(Rekap!$D:$D,Rekap!$B:$B,Out!$B115,Rekap!$C:$C,Out!P$5)</f>
        <v>0</v>
      </c>
      <c r="Q115" s="24">
        <f>SUMIFS(Rekap!$D:$D,Rekap!$B:$B,Out!$B115,Rekap!$C:$C,Out!Q$5)</f>
        <v>0</v>
      </c>
      <c r="R115" s="24">
        <f>SUMIFS(Rekap!$D:$D,Rekap!$B:$B,Out!$B115,Rekap!$C:$C,Out!R$5)</f>
        <v>0</v>
      </c>
      <c r="S115" s="24">
        <f>SUMIFS(Rekap!$D:$D,Rekap!$B:$B,Out!$B115,Rekap!$C:$C,Out!S$5)</f>
        <v>0</v>
      </c>
      <c r="T115" s="24">
        <f>SUMIFS(Rekap!$D:$D,Rekap!$B:$B,Out!$B115,Rekap!$C:$C,Out!T$5)</f>
        <v>0</v>
      </c>
      <c r="V115" s="24">
        <f t="shared" si="1"/>
        <v>0</v>
      </c>
    </row>
    <row r="116" spans="2:22">
      <c r="B116" s="33" t="str">
        <f>Master!$B116</f>
        <v>Gamis Kitty</v>
      </c>
      <c r="C116" s="24">
        <f>SUMIFS(Rekap!$D:$D,Rekap!$B:$B,Out!$B116,Rekap!$C:$C,Out!C$5)</f>
        <v>0</v>
      </c>
      <c r="D116" s="24">
        <f>SUMIFS(Rekap!$D:$D,Rekap!$B:$B,Out!$B116,Rekap!$C:$C,Out!D$5)</f>
        <v>0</v>
      </c>
      <c r="E116" s="24">
        <f>SUMIFS(Rekap!$D:$D,Rekap!$B:$B,Out!$B116,Rekap!$C:$C,Out!E$5)</f>
        <v>0</v>
      </c>
      <c r="F116" s="24">
        <f>SUMIFS(Rekap!$D:$D,Rekap!$B:$B,Out!$B116,Rekap!$C:$C,Out!F$5)</f>
        <v>0</v>
      </c>
      <c r="G116" s="24">
        <f>SUMIFS(Rekap!$D:$D,Rekap!$B:$B,Out!$B116,Rekap!$C:$C,Out!G$5)</f>
        <v>0</v>
      </c>
      <c r="H116" s="24">
        <f>SUMIFS(Rekap!$D:$D,Rekap!$B:$B,Out!$B116,Rekap!$C:$C,Out!H$5)</f>
        <v>0</v>
      </c>
      <c r="I116" s="24">
        <f>SUMIFS(Rekap!$D:$D,Rekap!$B:$B,Out!$B116,Rekap!$C:$C,Out!I$5)</f>
        <v>0</v>
      </c>
      <c r="J116" s="24">
        <f>SUMIFS(Rekap!$D:$D,Rekap!$B:$B,Out!$B116,Rekap!$C:$C,Out!J$5)</f>
        <v>0</v>
      </c>
      <c r="K116" s="24">
        <f>SUMIFS(Rekap!$D:$D,Rekap!$B:$B,Out!$B116,Rekap!$C:$C,Out!K$5)</f>
        <v>0</v>
      </c>
      <c r="L116" s="24">
        <f>SUMIFS(Rekap!$D:$D,Rekap!$B:$B,Out!$B116,Rekap!$C:$C,Out!L$5)</f>
        <v>0</v>
      </c>
      <c r="M116" s="24">
        <f>SUMIFS(Rekap!$D:$D,Rekap!$B:$B,Out!$B116,Rekap!$C:$C,Out!M$5)</f>
        <v>0</v>
      </c>
      <c r="N116" s="24">
        <f>SUMIFS(Rekap!$D:$D,Rekap!$B:$B,Out!$B116,Rekap!$C:$C,Out!N$5)</f>
        <v>0</v>
      </c>
      <c r="O116" s="24">
        <f>SUMIFS(Rekap!$D:$D,Rekap!$B:$B,Out!$B116,Rekap!$C:$C,Out!O$5)</f>
        <v>0</v>
      </c>
      <c r="P116" s="24">
        <f>SUMIFS(Rekap!$D:$D,Rekap!$B:$B,Out!$B116,Rekap!$C:$C,Out!P$5)</f>
        <v>0</v>
      </c>
      <c r="Q116" s="24">
        <f>SUMIFS(Rekap!$D:$D,Rekap!$B:$B,Out!$B116,Rekap!$C:$C,Out!Q$5)</f>
        <v>0</v>
      </c>
      <c r="R116" s="24">
        <f>SUMIFS(Rekap!$D:$D,Rekap!$B:$B,Out!$B116,Rekap!$C:$C,Out!R$5)</f>
        <v>0</v>
      </c>
      <c r="S116" s="24">
        <f>SUMIFS(Rekap!$D:$D,Rekap!$B:$B,Out!$B116,Rekap!$C:$C,Out!S$5)</f>
        <v>0</v>
      </c>
      <c r="T116" s="24">
        <f>SUMIFS(Rekap!$D:$D,Rekap!$B:$B,Out!$B116,Rekap!$C:$C,Out!T$5)</f>
        <v>0</v>
      </c>
      <c r="V116" s="24">
        <f t="shared" si="1"/>
        <v>0</v>
      </c>
    </row>
    <row r="117" spans="2:22">
      <c r="B117" s="33" t="str">
        <f>Master!$B117</f>
        <v>Gamis R &amp; R</v>
      </c>
      <c r="C117" s="24">
        <f>SUMIFS(Rekap!$D:$D,Rekap!$B:$B,Out!$B117,Rekap!$C:$C,Out!C$5)</f>
        <v>0</v>
      </c>
      <c r="D117" s="24">
        <f>SUMIFS(Rekap!$D:$D,Rekap!$B:$B,Out!$B117,Rekap!$C:$C,Out!D$5)</f>
        <v>0</v>
      </c>
      <c r="E117" s="24">
        <f>SUMIFS(Rekap!$D:$D,Rekap!$B:$B,Out!$B117,Rekap!$C:$C,Out!E$5)</f>
        <v>0</v>
      </c>
      <c r="F117" s="24">
        <f>SUMIFS(Rekap!$D:$D,Rekap!$B:$B,Out!$B117,Rekap!$C:$C,Out!F$5)</f>
        <v>0</v>
      </c>
      <c r="G117" s="24">
        <f>SUMIFS(Rekap!$D:$D,Rekap!$B:$B,Out!$B117,Rekap!$C:$C,Out!G$5)</f>
        <v>0</v>
      </c>
      <c r="H117" s="24">
        <f>SUMIFS(Rekap!$D:$D,Rekap!$B:$B,Out!$B117,Rekap!$C:$C,Out!H$5)</f>
        <v>0</v>
      </c>
      <c r="I117" s="24">
        <f>SUMIFS(Rekap!$D:$D,Rekap!$B:$B,Out!$B117,Rekap!$C:$C,Out!I$5)</f>
        <v>0</v>
      </c>
      <c r="J117" s="24">
        <f>SUMIFS(Rekap!$D:$D,Rekap!$B:$B,Out!$B117,Rekap!$C:$C,Out!J$5)</f>
        <v>0</v>
      </c>
      <c r="K117" s="24">
        <f>SUMIFS(Rekap!$D:$D,Rekap!$B:$B,Out!$B117,Rekap!$C:$C,Out!K$5)</f>
        <v>0</v>
      </c>
      <c r="L117" s="24">
        <f>SUMIFS(Rekap!$D:$D,Rekap!$B:$B,Out!$B117,Rekap!$C:$C,Out!L$5)</f>
        <v>0</v>
      </c>
      <c r="M117" s="24">
        <f>SUMIFS(Rekap!$D:$D,Rekap!$B:$B,Out!$B117,Rekap!$C:$C,Out!M$5)</f>
        <v>0</v>
      </c>
      <c r="N117" s="24">
        <f>SUMIFS(Rekap!$D:$D,Rekap!$B:$B,Out!$B117,Rekap!$C:$C,Out!N$5)</f>
        <v>0</v>
      </c>
      <c r="O117" s="24">
        <f>SUMIFS(Rekap!$D:$D,Rekap!$B:$B,Out!$B117,Rekap!$C:$C,Out!O$5)</f>
        <v>0</v>
      </c>
      <c r="P117" s="24">
        <f>SUMIFS(Rekap!$D:$D,Rekap!$B:$B,Out!$B117,Rekap!$C:$C,Out!P$5)</f>
        <v>0</v>
      </c>
      <c r="Q117" s="24">
        <f>SUMIFS(Rekap!$D:$D,Rekap!$B:$B,Out!$B117,Rekap!$C:$C,Out!Q$5)</f>
        <v>0</v>
      </c>
      <c r="R117" s="24">
        <f>SUMIFS(Rekap!$D:$D,Rekap!$B:$B,Out!$B117,Rekap!$C:$C,Out!R$5)</f>
        <v>0</v>
      </c>
      <c r="S117" s="24">
        <f>SUMIFS(Rekap!$D:$D,Rekap!$B:$B,Out!$B117,Rekap!$C:$C,Out!S$5)</f>
        <v>0</v>
      </c>
      <c r="T117" s="24">
        <f>SUMIFS(Rekap!$D:$D,Rekap!$B:$B,Out!$B117,Rekap!$C:$C,Out!T$5)</f>
        <v>0</v>
      </c>
      <c r="V117" s="24">
        <f t="shared" si="1"/>
        <v>0</v>
      </c>
    </row>
    <row r="118" spans="2:22">
      <c r="B118" s="33" t="str">
        <f>Master!$B118</f>
        <v>dress disney</v>
      </c>
      <c r="C118" s="24">
        <f>SUMIFS(Rekap!$D:$D,Rekap!$B:$B,Out!$B118,Rekap!$C:$C,Out!C$5)</f>
        <v>0</v>
      </c>
      <c r="D118" s="24">
        <f>SUMIFS(Rekap!$D:$D,Rekap!$B:$B,Out!$B118,Rekap!$C:$C,Out!D$5)</f>
        <v>0</v>
      </c>
      <c r="E118" s="24">
        <f>SUMIFS(Rekap!$D:$D,Rekap!$B:$B,Out!$B118,Rekap!$C:$C,Out!E$5)</f>
        <v>0</v>
      </c>
      <c r="F118" s="24">
        <f>SUMIFS(Rekap!$D:$D,Rekap!$B:$B,Out!$B118,Rekap!$C:$C,Out!F$5)</f>
        <v>0</v>
      </c>
      <c r="G118" s="24">
        <f>SUMIFS(Rekap!$D:$D,Rekap!$B:$B,Out!$B118,Rekap!$C:$C,Out!G$5)</f>
        <v>0</v>
      </c>
      <c r="H118" s="24">
        <f>SUMIFS(Rekap!$D:$D,Rekap!$B:$B,Out!$B118,Rekap!$C:$C,Out!H$5)</f>
        <v>0</v>
      </c>
      <c r="I118" s="24">
        <f>SUMIFS(Rekap!$D:$D,Rekap!$B:$B,Out!$B118,Rekap!$C:$C,Out!I$5)</f>
        <v>0</v>
      </c>
      <c r="J118" s="24">
        <f>SUMIFS(Rekap!$D:$D,Rekap!$B:$B,Out!$B118,Rekap!$C:$C,Out!J$5)</f>
        <v>0</v>
      </c>
      <c r="K118" s="24">
        <f>SUMIFS(Rekap!$D:$D,Rekap!$B:$B,Out!$B118,Rekap!$C:$C,Out!K$5)</f>
        <v>0</v>
      </c>
      <c r="L118" s="24">
        <f>SUMIFS(Rekap!$D:$D,Rekap!$B:$B,Out!$B118,Rekap!$C:$C,Out!L$5)</f>
        <v>0</v>
      </c>
      <c r="M118" s="24">
        <f>SUMIFS(Rekap!$D:$D,Rekap!$B:$B,Out!$B118,Rekap!$C:$C,Out!M$5)</f>
        <v>0</v>
      </c>
      <c r="N118" s="24">
        <f>SUMIFS(Rekap!$D:$D,Rekap!$B:$B,Out!$B118,Rekap!$C:$C,Out!N$5)</f>
        <v>0</v>
      </c>
      <c r="O118" s="24">
        <f>SUMIFS(Rekap!$D:$D,Rekap!$B:$B,Out!$B118,Rekap!$C:$C,Out!O$5)</f>
        <v>0</v>
      </c>
      <c r="P118" s="24">
        <f>SUMIFS(Rekap!$D:$D,Rekap!$B:$B,Out!$B118,Rekap!$C:$C,Out!P$5)</f>
        <v>0</v>
      </c>
      <c r="Q118" s="24">
        <f>SUMIFS(Rekap!$D:$D,Rekap!$B:$B,Out!$B118,Rekap!$C:$C,Out!Q$5)</f>
        <v>0</v>
      </c>
      <c r="R118" s="24">
        <f>SUMIFS(Rekap!$D:$D,Rekap!$B:$B,Out!$B118,Rekap!$C:$C,Out!R$5)</f>
        <v>0</v>
      </c>
      <c r="S118" s="24">
        <f>SUMIFS(Rekap!$D:$D,Rekap!$B:$B,Out!$B118,Rekap!$C:$C,Out!S$5)</f>
        <v>0</v>
      </c>
      <c r="T118" s="24">
        <f>SUMIFS(Rekap!$D:$D,Rekap!$B:$B,Out!$B118,Rekap!$C:$C,Out!T$5)</f>
        <v>0</v>
      </c>
      <c r="V118" s="24">
        <f t="shared" si="1"/>
        <v>0</v>
      </c>
    </row>
    <row r="119" spans="2:22">
      <c r="B119" s="33" t="str">
        <f>Master!$B119</f>
        <v>Koko Vizar</v>
      </c>
      <c r="C119" s="24">
        <f>SUMIFS(Rekap!$D:$D,Rekap!$B:$B,Out!$B119,Rekap!$C:$C,Out!C$5)</f>
        <v>0</v>
      </c>
      <c r="D119" s="24">
        <f>SUMIFS(Rekap!$D:$D,Rekap!$B:$B,Out!$B119,Rekap!$C:$C,Out!D$5)</f>
        <v>0</v>
      </c>
      <c r="E119" s="24">
        <f>SUMIFS(Rekap!$D:$D,Rekap!$B:$B,Out!$B119,Rekap!$C:$C,Out!E$5)</f>
        <v>0</v>
      </c>
      <c r="F119" s="24">
        <f>SUMIFS(Rekap!$D:$D,Rekap!$B:$B,Out!$B119,Rekap!$C:$C,Out!F$5)</f>
        <v>0</v>
      </c>
      <c r="G119" s="24">
        <f>SUMIFS(Rekap!$D:$D,Rekap!$B:$B,Out!$B119,Rekap!$C:$C,Out!G$5)</f>
        <v>0</v>
      </c>
      <c r="H119" s="24">
        <f>SUMIFS(Rekap!$D:$D,Rekap!$B:$B,Out!$B119,Rekap!$C:$C,Out!H$5)</f>
        <v>0</v>
      </c>
      <c r="I119" s="24">
        <f>SUMIFS(Rekap!$D:$D,Rekap!$B:$B,Out!$B119,Rekap!$C:$C,Out!I$5)</f>
        <v>0</v>
      </c>
      <c r="J119" s="24">
        <f>SUMIFS(Rekap!$D:$D,Rekap!$B:$B,Out!$B119,Rekap!$C:$C,Out!J$5)</f>
        <v>0</v>
      </c>
      <c r="K119" s="24">
        <f>SUMIFS(Rekap!$D:$D,Rekap!$B:$B,Out!$B119,Rekap!$C:$C,Out!K$5)</f>
        <v>0</v>
      </c>
      <c r="L119" s="24">
        <f>SUMIFS(Rekap!$D:$D,Rekap!$B:$B,Out!$B119,Rekap!$C:$C,Out!L$5)</f>
        <v>0</v>
      </c>
      <c r="M119" s="24">
        <f>SUMIFS(Rekap!$D:$D,Rekap!$B:$B,Out!$B119,Rekap!$C:$C,Out!M$5)</f>
        <v>0</v>
      </c>
      <c r="N119" s="24">
        <f>SUMIFS(Rekap!$D:$D,Rekap!$B:$B,Out!$B119,Rekap!$C:$C,Out!N$5)</f>
        <v>0</v>
      </c>
      <c r="O119" s="24">
        <f>SUMIFS(Rekap!$D:$D,Rekap!$B:$B,Out!$B119,Rekap!$C:$C,Out!O$5)</f>
        <v>0</v>
      </c>
      <c r="P119" s="24">
        <f>SUMIFS(Rekap!$D:$D,Rekap!$B:$B,Out!$B119,Rekap!$C:$C,Out!P$5)</f>
        <v>0</v>
      </c>
      <c r="Q119" s="24">
        <f>SUMIFS(Rekap!$D:$D,Rekap!$B:$B,Out!$B119,Rekap!$C:$C,Out!Q$5)</f>
        <v>0</v>
      </c>
      <c r="R119" s="24">
        <f>SUMIFS(Rekap!$D:$D,Rekap!$B:$B,Out!$B119,Rekap!$C:$C,Out!R$5)</f>
        <v>0</v>
      </c>
      <c r="S119" s="24">
        <f>SUMIFS(Rekap!$D:$D,Rekap!$B:$B,Out!$B119,Rekap!$C:$C,Out!S$5)</f>
        <v>0</v>
      </c>
      <c r="T119" s="24">
        <f>SUMIFS(Rekap!$D:$D,Rekap!$B:$B,Out!$B119,Rekap!$C:$C,Out!T$5)</f>
        <v>0</v>
      </c>
      <c r="V119" s="24">
        <f t="shared" si="1"/>
        <v>0</v>
      </c>
    </row>
    <row r="120" spans="2:22">
      <c r="B120" s="33" t="str">
        <f>Master!$B120</f>
        <v>Jeans pjg abg</v>
      </c>
      <c r="C120" s="24">
        <f>SUMIFS(Rekap!$D:$D,Rekap!$B:$B,Out!$B120,Rekap!$C:$C,Out!C$5)</f>
        <v>0</v>
      </c>
      <c r="D120" s="24">
        <f>SUMIFS(Rekap!$D:$D,Rekap!$B:$B,Out!$B120,Rekap!$C:$C,Out!D$5)</f>
        <v>0</v>
      </c>
      <c r="E120" s="24">
        <f>SUMIFS(Rekap!$D:$D,Rekap!$B:$B,Out!$B120,Rekap!$C:$C,Out!E$5)</f>
        <v>0</v>
      </c>
      <c r="F120" s="24">
        <f>SUMIFS(Rekap!$D:$D,Rekap!$B:$B,Out!$B120,Rekap!$C:$C,Out!F$5)</f>
        <v>0</v>
      </c>
      <c r="G120" s="24">
        <f>SUMIFS(Rekap!$D:$D,Rekap!$B:$B,Out!$B120,Rekap!$C:$C,Out!G$5)</f>
        <v>0</v>
      </c>
      <c r="H120" s="24">
        <f>SUMIFS(Rekap!$D:$D,Rekap!$B:$B,Out!$B120,Rekap!$C:$C,Out!H$5)</f>
        <v>0</v>
      </c>
      <c r="I120" s="24">
        <f>SUMIFS(Rekap!$D:$D,Rekap!$B:$B,Out!$B120,Rekap!$C:$C,Out!I$5)</f>
        <v>0</v>
      </c>
      <c r="J120" s="24">
        <f>SUMIFS(Rekap!$D:$D,Rekap!$B:$B,Out!$B120,Rekap!$C:$C,Out!J$5)</f>
        <v>0</v>
      </c>
      <c r="K120" s="24">
        <f>SUMIFS(Rekap!$D:$D,Rekap!$B:$B,Out!$B120,Rekap!$C:$C,Out!K$5)</f>
        <v>0</v>
      </c>
      <c r="L120" s="24">
        <f>SUMIFS(Rekap!$D:$D,Rekap!$B:$B,Out!$B120,Rekap!$C:$C,Out!L$5)</f>
        <v>0</v>
      </c>
      <c r="M120" s="24">
        <f>SUMIFS(Rekap!$D:$D,Rekap!$B:$B,Out!$B120,Rekap!$C:$C,Out!M$5)</f>
        <v>0</v>
      </c>
      <c r="N120" s="24">
        <f>SUMIFS(Rekap!$D:$D,Rekap!$B:$B,Out!$B120,Rekap!$C:$C,Out!N$5)</f>
        <v>0</v>
      </c>
      <c r="O120" s="24">
        <f>SUMIFS(Rekap!$D:$D,Rekap!$B:$B,Out!$B120,Rekap!$C:$C,Out!O$5)</f>
        <v>0</v>
      </c>
      <c r="P120" s="24">
        <f>SUMIFS(Rekap!$D:$D,Rekap!$B:$B,Out!$B120,Rekap!$C:$C,Out!P$5)</f>
        <v>0</v>
      </c>
      <c r="Q120" s="24">
        <f>SUMIFS(Rekap!$D:$D,Rekap!$B:$B,Out!$B120,Rekap!$C:$C,Out!Q$5)</f>
        <v>0</v>
      </c>
      <c r="R120" s="24">
        <f>SUMIFS(Rekap!$D:$D,Rekap!$B:$B,Out!$B120,Rekap!$C:$C,Out!R$5)</f>
        <v>0</v>
      </c>
      <c r="S120" s="24">
        <f>SUMIFS(Rekap!$D:$D,Rekap!$B:$B,Out!$B120,Rekap!$C:$C,Out!S$5)</f>
        <v>0</v>
      </c>
      <c r="T120" s="24">
        <f>SUMIFS(Rekap!$D:$D,Rekap!$B:$B,Out!$B120,Rekap!$C:$C,Out!T$5)</f>
        <v>0</v>
      </c>
      <c r="V120" s="24">
        <f t="shared" si="1"/>
        <v>0</v>
      </c>
    </row>
    <row r="121" spans="2:22">
      <c r="B121" s="33" t="str">
        <f>Master!$B121</f>
        <v>Atasan Ibu</v>
      </c>
      <c r="C121" s="24">
        <f>SUMIFS(Rekap!$D:$D,Rekap!$B:$B,Out!$B121,Rekap!$C:$C,Out!C$5)</f>
        <v>0</v>
      </c>
      <c r="D121" s="24">
        <f>SUMIFS(Rekap!$D:$D,Rekap!$B:$B,Out!$B121,Rekap!$C:$C,Out!D$5)</f>
        <v>0</v>
      </c>
      <c r="E121" s="24">
        <f>SUMIFS(Rekap!$D:$D,Rekap!$B:$B,Out!$B121,Rekap!$C:$C,Out!E$5)</f>
        <v>0</v>
      </c>
      <c r="F121" s="24">
        <f>SUMIFS(Rekap!$D:$D,Rekap!$B:$B,Out!$B121,Rekap!$C:$C,Out!F$5)</f>
        <v>0</v>
      </c>
      <c r="G121" s="24">
        <f>SUMIFS(Rekap!$D:$D,Rekap!$B:$B,Out!$B121,Rekap!$C:$C,Out!G$5)</f>
        <v>0</v>
      </c>
      <c r="H121" s="24">
        <f>SUMIFS(Rekap!$D:$D,Rekap!$B:$B,Out!$B121,Rekap!$C:$C,Out!H$5)</f>
        <v>0</v>
      </c>
      <c r="I121" s="24">
        <f>SUMIFS(Rekap!$D:$D,Rekap!$B:$B,Out!$B121,Rekap!$C:$C,Out!I$5)</f>
        <v>0</v>
      </c>
      <c r="J121" s="24">
        <f>SUMIFS(Rekap!$D:$D,Rekap!$B:$B,Out!$B121,Rekap!$C:$C,Out!J$5)</f>
        <v>0</v>
      </c>
      <c r="K121" s="24">
        <f>SUMIFS(Rekap!$D:$D,Rekap!$B:$B,Out!$B121,Rekap!$C:$C,Out!K$5)</f>
        <v>0</v>
      </c>
      <c r="L121" s="24">
        <f>SUMIFS(Rekap!$D:$D,Rekap!$B:$B,Out!$B121,Rekap!$C:$C,Out!L$5)</f>
        <v>0</v>
      </c>
      <c r="M121" s="24">
        <f>SUMIFS(Rekap!$D:$D,Rekap!$B:$B,Out!$B121,Rekap!$C:$C,Out!M$5)</f>
        <v>0</v>
      </c>
      <c r="N121" s="24">
        <f>SUMIFS(Rekap!$D:$D,Rekap!$B:$B,Out!$B121,Rekap!$C:$C,Out!N$5)</f>
        <v>0</v>
      </c>
      <c r="O121" s="24">
        <f>SUMIFS(Rekap!$D:$D,Rekap!$B:$B,Out!$B121,Rekap!$C:$C,Out!O$5)</f>
        <v>0</v>
      </c>
      <c r="P121" s="24">
        <f>SUMIFS(Rekap!$D:$D,Rekap!$B:$B,Out!$B121,Rekap!$C:$C,Out!P$5)</f>
        <v>0</v>
      </c>
      <c r="Q121" s="24">
        <f>SUMIFS(Rekap!$D:$D,Rekap!$B:$B,Out!$B121,Rekap!$C:$C,Out!Q$5)</f>
        <v>0</v>
      </c>
      <c r="R121" s="24">
        <f>SUMIFS(Rekap!$D:$D,Rekap!$B:$B,Out!$B121,Rekap!$C:$C,Out!R$5)</f>
        <v>0</v>
      </c>
      <c r="S121" s="24">
        <f>SUMIFS(Rekap!$D:$D,Rekap!$B:$B,Out!$B121,Rekap!$C:$C,Out!S$5)</f>
        <v>0</v>
      </c>
      <c r="T121" s="24">
        <f>SUMIFS(Rekap!$D:$D,Rekap!$B:$B,Out!$B121,Rekap!$C:$C,Out!T$5)</f>
        <v>0</v>
      </c>
      <c r="V121" s="24">
        <f t="shared" si="1"/>
        <v>0</v>
      </c>
    </row>
    <row r="122" spans="2:22">
      <c r="B122" s="33" t="str">
        <f>Master!$B122</f>
        <v>Terusan Dress</v>
      </c>
      <c r="C122" s="24">
        <f>SUMIFS(Rekap!$D:$D,Rekap!$B:$B,Out!$B122,Rekap!$C:$C,Out!C$5)</f>
        <v>0</v>
      </c>
      <c r="D122" s="24">
        <f>SUMIFS(Rekap!$D:$D,Rekap!$B:$B,Out!$B122,Rekap!$C:$C,Out!D$5)</f>
        <v>0</v>
      </c>
      <c r="E122" s="24">
        <f>SUMIFS(Rekap!$D:$D,Rekap!$B:$B,Out!$B122,Rekap!$C:$C,Out!E$5)</f>
        <v>0</v>
      </c>
      <c r="F122" s="24">
        <f>SUMIFS(Rekap!$D:$D,Rekap!$B:$B,Out!$B122,Rekap!$C:$C,Out!F$5)</f>
        <v>0</v>
      </c>
      <c r="G122" s="24">
        <f>SUMIFS(Rekap!$D:$D,Rekap!$B:$B,Out!$B122,Rekap!$C:$C,Out!G$5)</f>
        <v>0</v>
      </c>
      <c r="H122" s="24">
        <f>SUMIFS(Rekap!$D:$D,Rekap!$B:$B,Out!$B122,Rekap!$C:$C,Out!H$5)</f>
        <v>0</v>
      </c>
      <c r="I122" s="24">
        <f>SUMIFS(Rekap!$D:$D,Rekap!$B:$B,Out!$B122,Rekap!$C:$C,Out!I$5)</f>
        <v>0</v>
      </c>
      <c r="J122" s="24">
        <f>SUMIFS(Rekap!$D:$D,Rekap!$B:$B,Out!$B122,Rekap!$C:$C,Out!J$5)</f>
        <v>0</v>
      </c>
      <c r="K122" s="24">
        <f>SUMIFS(Rekap!$D:$D,Rekap!$B:$B,Out!$B122,Rekap!$C:$C,Out!K$5)</f>
        <v>0</v>
      </c>
      <c r="L122" s="24">
        <f>SUMIFS(Rekap!$D:$D,Rekap!$B:$B,Out!$B122,Rekap!$C:$C,Out!L$5)</f>
        <v>0</v>
      </c>
      <c r="M122" s="24">
        <f>SUMIFS(Rekap!$D:$D,Rekap!$B:$B,Out!$B122,Rekap!$C:$C,Out!M$5)</f>
        <v>0</v>
      </c>
      <c r="N122" s="24">
        <f>SUMIFS(Rekap!$D:$D,Rekap!$B:$B,Out!$B122,Rekap!$C:$C,Out!N$5)</f>
        <v>0</v>
      </c>
      <c r="O122" s="24">
        <f>SUMIFS(Rekap!$D:$D,Rekap!$B:$B,Out!$B122,Rekap!$C:$C,Out!O$5)</f>
        <v>0</v>
      </c>
      <c r="P122" s="24">
        <f>SUMIFS(Rekap!$D:$D,Rekap!$B:$B,Out!$B122,Rekap!$C:$C,Out!P$5)</f>
        <v>0</v>
      </c>
      <c r="Q122" s="24">
        <f>SUMIFS(Rekap!$D:$D,Rekap!$B:$B,Out!$B122,Rekap!$C:$C,Out!Q$5)</f>
        <v>0</v>
      </c>
      <c r="R122" s="24">
        <f>SUMIFS(Rekap!$D:$D,Rekap!$B:$B,Out!$B122,Rekap!$C:$C,Out!R$5)</f>
        <v>0</v>
      </c>
      <c r="S122" s="24">
        <f>SUMIFS(Rekap!$D:$D,Rekap!$B:$B,Out!$B122,Rekap!$C:$C,Out!S$5)</f>
        <v>0</v>
      </c>
      <c r="T122" s="24">
        <f>SUMIFS(Rekap!$D:$D,Rekap!$B:$B,Out!$B122,Rekap!$C:$C,Out!T$5)</f>
        <v>0</v>
      </c>
      <c r="V122" s="24">
        <f t="shared" si="1"/>
        <v>0</v>
      </c>
    </row>
    <row r="123" spans="2:22">
      <c r="B123" s="33" t="str">
        <f>Master!$B123</f>
        <v>kaos super</v>
      </c>
      <c r="C123" s="24">
        <f>SUMIFS(Rekap!$D:$D,Rekap!$B:$B,Out!$B123,Rekap!$C:$C,Out!C$5)</f>
        <v>0</v>
      </c>
      <c r="D123" s="24">
        <f>SUMIFS(Rekap!$D:$D,Rekap!$B:$B,Out!$B123,Rekap!$C:$C,Out!D$5)</f>
        <v>0</v>
      </c>
      <c r="E123" s="24">
        <f>SUMIFS(Rekap!$D:$D,Rekap!$B:$B,Out!$B123,Rekap!$C:$C,Out!E$5)</f>
        <v>0</v>
      </c>
      <c r="F123" s="24">
        <f>SUMIFS(Rekap!$D:$D,Rekap!$B:$B,Out!$B123,Rekap!$C:$C,Out!F$5)</f>
        <v>0</v>
      </c>
      <c r="G123" s="24">
        <f>SUMIFS(Rekap!$D:$D,Rekap!$B:$B,Out!$B123,Rekap!$C:$C,Out!G$5)</f>
        <v>0</v>
      </c>
      <c r="H123" s="24">
        <f>SUMIFS(Rekap!$D:$D,Rekap!$B:$B,Out!$B123,Rekap!$C:$C,Out!H$5)</f>
        <v>0</v>
      </c>
      <c r="I123" s="24">
        <f>SUMIFS(Rekap!$D:$D,Rekap!$B:$B,Out!$B123,Rekap!$C:$C,Out!I$5)</f>
        <v>0</v>
      </c>
      <c r="J123" s="24">
        <f>SUMIFS(Rekap!$D:$D,Rekap!$B:$B,Out!$B123,Rekap!$C:$C,Out!J$5)</f>
        <v>0</v>
      </c>
      <c r="K123" s="24">
        <f>SUMIFS(Rekap!$D:$D,Rekap!$B:$B,Out!$B123,Rekap!$C:$C,Out!K$5)</f>
        <v>0</v>
      </c>
      <c r="L123" s="24">
        <f>SUMIFS(Rekap!$D:$D,Rekap!$B:$B,Out!$B123,Rekap!$C:$C,Out!L$5)</f>
        <v>0</v>
      </c>
      <c r="M123" s="24">
        <f>SUMIFS(Rekap!$D:$D,Rekap!$B:$B,Out!$B123,Rekap!$C:$C,Out!M$5)</f>
        <v>0</v>
      </c>
      <c r="N123" s="24">
        <f>SUMIFS(Rekap!$D:$D,Rekap!$B:$B,Out!$B123,Rekap!$C:$C,Out!N$5)</f>
        <v>0</v>
      </c>
      <c r="O123" s="24">
        <f>SUMIFS(Rekap!$D:$D,Rekap!$B:$B,Out!$B123,Rekap!$C:$C,Out!O$5)</f>
        <v>0</v>
      </c>
      <c r="P123" s="24">
        <f>SUMIFS(Rekap!$D:$D,Rekap!$B:$B,Out!$B123,Rekap!$C:$C,Out!P$5)</f>
        <v>0</v>
      </c>
      <c r="Q123" s="24">
        <f>SUMIFS(Rekap!$D:$D,Rekap!$B:$B,Out!$B123,Rekap!$C:$C,Out!Q$5)</f>
        <v>0</v>
      </c>
      <c r="R123" s="24">
        <f>SUMIFS(Rekap!$D:$D,Rekap!$B:$B,Out!$B123,Rekap!$C:$C,Out!R$5)</f>
        <v>0</v>
      </c>
      <c r="S123" s="24">
        <f>SUMIFS(Rekap!$D:$D,Rekap!$B:$B,Out!$B123,Rekap!$C:$C,Out!S$5)</f>
        <v>0</v>
      </c>
      <c r="T123" s="24">
        <f>SUMIFS(Rekap!$D:$D,Rekap!$B:$B,Out!$B123,Rekap!$C:$C,Out!T$5)</f>
        <v>0</v>
      </c>
      <c r="V123" s="24">
        <f t="shared" si="1"/>
        <v>0</v>
      </c>
    </row>
    <row r="124" spans="2:22">
      <c r="B124" s="33" t="str">
        <f>Master!$B124</f>
        <v>Kaos G6</v>
      </c>
      <c r="C124" s="24">
        <f>SUMIFS(Rekap!$D:$D,Rekap!$B:$B,Out!$B124,Rekap!$C:$C,Out!C$5)</f>
        <v>0</v>
      </c>
      <c r="D124" s="24">
        <f>SUMIFS(Rekap!$D:$D,Rekap!$B:$B,Out!$B124,Rekap!$C:$C,Out!D$5)</f>
        <v>0</v>
      </c>
      <c r="E124" s="24">
        <f>SUMIFS(Rekap!$D:$D,Rekap!$B:$B,Out!$B124,Rekap!$C:$C,Out!E$5)</f>
        <v>0</v>
      </c>
      <c r="F124" s="24">
        <f>SUMIFS(Rekap!$D:$D,Rekap!$B:$B,Out!$B124,Rekap!$C:$C,Out!F$5)</f>
        <v>0</v>
      </c>
      <c r="G124" s="24">
        <f>SUMIFS(Rekap!$D:$D,Rekap!$B:$B,Out!$B124,Rekap!$C:$C,Out!G$5)</f>
        <v>0</v>
      </c>
      <c r="H124" s="24">
        <f>SUMIFS(Rekap!$D:$D,Rekap!$B:$B,Out!$B124,Rekap!$C:$C,Out!H$5)</f>
        <v>0</v>
      </c>
      <c r="I124" s="24">
        <f>SUMIFS(Rekap!$D:$D,Rekap!$B:$B,Out!$B124,Rekap!$C:$C,Out!I$5)</f>
        <v>0</v>
      </c>
      <c r="J124" s="24">
        <f>SUMIFS(Rekap!$D:$D,Rekap!$B:$B,Out!$B124,Rekap!$C:$C,Out!J$5)</f>
        <v>0</v>
      </c>
      <c r="K124" s="24">
        <f>SUMIFS(Rekap!$D:$D,Rekap!$B:$B,Out!$B124,Rekap!$C:$C,Out!K$5)</f>
        <v>0</v>
      </c>
      <c r="L124" s="24">
        <f>SUMIFS(Rekap!$D:$D,Rekap!$B:$B,Out!$B124,Rekap!$C:$C,Out!L$5)</f>
        <v>0</v>
      </c>
      <c r="M124" s="24">
        <f>SUMIFS(Rekap!$D:$D,Rekap!$B:$B,Out!$B124,Rekap!$C:$C,Out!M$5)</f>
        <v>0</v>
      </c>
      <c r="N124" s="24">
        <f>SUMIFS(Rekap!$D:$D,Rekap!$B:$B,Out!$B124,Rekap!$C:$C,Out!N$5)</f>
        <v>0</v>
      </c>
      <c r="O124" s="24">
        <f>SUMIFS(Rekap!$D:$D,Rekap!$B:$B,Out!$B124,Rekap!$C:$C,Out!O$5)</f>
        <v>0</v>
      </c>
      <c r="P124" s="24">
        <f>SUMIFS(Rekap!$D:$D,Rekap!$B:$B,Out!$B124,Rekap!$C:$C,Out!P$5)</f>
        <v>0</v>
      </c>
      <c r="Q124" s="24">
        <f>SUMIFS(Rekap!$D:$D,Rekap!$B:$B,Out!$B124,Rekap!$C:$C,Out!Q$5)</f>
        <v>0</v>
      </c>
      <c r="R124" s="24">
        <f>SUMIFS(Rekap!$D:$D,Rekap!$B:$B,Out!$B124,Rekap!$C:$C,Out!R$5)</f>
        <v>0</v>
      </c>
      <c r="S124" s="24">
        <f>SUMIFS(Rekap!$D:$D,Rekap!$B:$B,Out!$B124,Rekap!$C:$C,Out!S$5)</f>
        <v>0</v>
      </c>
      <c r="T124" s="24">
        <f>SUMIFS(Rekap!$D:$D,Rekap!$B:$B,Out!$B124,Rekap!$C:$C,Out!T$5)</f>
        <v>0</v>
      </c>
      <c r="V124" s="24">
        <f t="shared" si="1"/>
        <v>0</v>
      </c>
    </row>
    <row r="125" spans="2:22">
      <c r="B125" s="33" t="str">
        <f>Master!$B125</f>
        <v>Gamis Lelang Ali</v>
      </c>
      <c r="C125" s="24">
        <f>SUMIFS(Rekap!$D:$D,Rekap!$B:$B,Out!$B125,Rekap!$C:$C,Out!C$5)</f>
        <v>0</v>
      </c>
      <c r="D125" s="24">
        <f>SUMIFS(Rekap!$D:$D,Rekap!$B:$B,Out!$B125,Rekap!$C:$C,Out!D$5)</f>
        <v>0</v>
      </c>
      <c r="E125" s="24">
        <f>SUMIFS(Rekap!$D:$D,Rekap!$B:$B,Out!$B125,Rekap!$C:$C,Out!E$5)</f>
        <v>0</v>
      </c>
      <c r="F125" s="24">
        <f>SUMIFS(Rekap!$D:$D,Rekap!$B:$B,Out!$B125,Rekap!$C:$C,Out!F$5)</f>
        <v>0</v>
      </c>
      <c r="G125" s="24">
        <f>SUMIFS(Rekap!$D:$D,Rekap!$B:$B,Out!$B125,Rekap!$C:$C,Out!G$5)</f>
        <v>0</v>
      </c>
      <c r="H125" s="24">
        <f>SUMIFS(Rekap!$D:$D,Rekap!$B:$B,Out!$B125,Rekap!$C:$C,Out!H$5)</f>
        <v>0</v>
      </c>
      <c r="I125" s="24">
        <f>SUMIFS(Rekap!$D:$D,Rekap!$B:$B,Out!$B125,Rekap!$C:$C,Out!I$5)</f>
        <v>0</v>
      </c>
      <c r="J125" s="24">
        <f>SUMIFS(Rekap!$D:$D,Rekap!$B:$B,Out!$B125,Rekap!$C:$C,Out!J$5)</f>
        <v>0</v>
      </c>
      <c r="K125" s="24">
        <f>SUMIFS(Rekap!$D:$D,Rekap!$B:$B,Out!$B125,Rekap!$C:$C,Out!K$5)</f>
        <v>0</v>
      </c>
      <c r="L125" s="24">
        <f>SUMIFS(Rekap!$D:$D,Rekap!$B:$B,Out!$B125,Rekap!$C:$C,Out!L$5)</f>
        <v>0</v>
      </c>
      <c r="M125" s="24">
        <f>SUMIFS(Rekap!$D:$D,Rekap!$B:$B,Out!$B125,Rekap!$C:$C,Out!M$5)</f>
        <v>0</v>
      </c>
      <c r="N125" s="24">
        <f>SUMIFS(Rekap!$D:$D,Rekap!$B:$B,Out!$B125,Rekap!$C:$C,Out!N$5)</f>
        <v>0</v>
      </c>
      <c r="O125" s="24">
        <f>SUMIFS(Rekap!$D:$D,Rekap!$B:$B,Out!$B125,Rekap!$C:$C,Out!O$5)</f>
        <v>0</v>
      </c>
      <c r="P125" s="24">
        <f>SUMIFS(Rekap!$D:$D,Rekap!$B:$B,Out!$B125,Rekap!$C:$C,Out!P$5)</f>
        <v>0</v>
      </c>
      <c r="Q125" s="24">
        <f>SUMIFS(Rekap!$D:$D,Rekap!$B:$B,Out!$B125,Rekap!$C:$C,Out!Q$5)</f>
        <v>0</v>
      </c>
      <c r="R125" s="24">
        <f>SUMIFS(Rekap!$D:$D,Rekap!$B:$B,Out!$B125,Rekap!$C:$C,Out!R$5)</f>
        <v>0</v>
      </c>
      <c r="S125" s="24">
        <f>SUMIFS(Rekap!$D:$D,Rekap!$B:$B,Out!$B125,Rekap!$C:$C,Out!S$5)</f>
        <v>0</v>
      </c>
      <c r="T125" s="24">
        <f>SUMIFS(Rekap!$D:$D,Rekap!$B:$B,Out!$B125,Rekap!$C:$C,Out!T$5)</f>
        <v>0</v>
      </c>
      <c r="V125" s="24">
        <f t="shared" si="1"/>
        <v>0</v>
      </c>
    </row>
    <row r="126" spans="2:22">
      <c r="B126" s="33" t="str">
        <f>Master!$B126</f>
        <v>Dress Putih</v>
      </c>
      <c r="C126" s="24">
        <f>SUMIFS(Rekap!$D:$D,Rekap!$B:$B,Out!$B126,Rekap!$C:$C,Out!C$5)</f>
        <v>0</v>
      </c>
      <c r="D126" s="24">
        <f>SUMIFS(Rekap!$D:$D,Rekap!$B:$B,Out!$B126,Rekap!$C:$C,Out!D$5)</f>
        <v>0</v>
      </c>
      <c r="E126" s="24">
        <f>SUMIFS(Rekap!$D:$D,Rekap!$B:$B,Out!$B126,Rekap!$C:$C,Out!E$5)</f>
        <v>0</v>
      </c>
      <c r="F126" s="24">
        <f>SUMIFS(Rekap!$D:$D,Rekap!$B:$B,Out!$B126,Rekap!$C:$C,Out!F$5)</f>
        <v>0</v>
      </c>
      <c r="G126" s="24">
        <f>SUMIFS(Rekap!$D:$D,Rekap!$B:$B,Out!$B126,Rekap!$C:$C,Out!G$5)</f>
        <v>0</v>
      </c>
      <c r="H126" s="24">
        <f>SUMIFS(Rekap!$D:$D,Rekap!$B:$B,Out!$B126,Rekap!$C:$C,Out!H$5)</f>
        <v>0</v>
      </c>
      <c r="I126" s="24">
        <f>SUMIFS(Rekap!$D:$D,Rekap!$B:$B,Out!$B126,Rekap!$C:$C,Out!I$5)</f>
        <v>0</v>
      </c>
      <c r="J126" s="24">
        <f>SUMIFS(Rekap!$D:$D,Rekap!$B:$B,Out!$B126,Rekap!$C:$C,Out!J$5)</f>
        <v>0</v>
      </c>
      <c r="K126" s="24">
        <f>SUMIFS(Rekap!$D:$D,Rekap!$B:$B,Out!$B126,Rekap!$C:$C,Out!K$5)</f>
        <v>0</v>
      </c>
      <c r="L126" s="24">
        <f>SUMIFS(Rekap!$D:$D,Rekap!$B:$B,Out!$B126,Rekap!$C:$C,Out!L$5)</f>
        <v>0</v>
      </c>
      <c r="M126" s="24">
        <f>SUMIFS(Rekap!$D:$D,Rekap!$B:$B,Out!$B126,Rekap!$C:$C,Out!M$5)</f>
        <v>0</v>
      </c>
      <c r="N126" s="24">
        <f>SUMIFS(Rekap!$D:$D,Rekap!$B:$B,Out!$B126,Rekap!$C:$C,Out!N$5)</f>
        <v>0</v>
      </c>
      <c r="O126" s="24">
        <f>SUMIFS(Rekap!$D:$D,Rekap!$B:$B,Out!$B126,Rekap!$C:$C,Out!O$5)</f>
        <v>0</v>
      </c>
      <c r="P126" s="24">
        <f>SUMIFS(Rekap!$D:$D,Rekap!$B:$B,Out!$B126,Rekap!$C:$C,Out!P$5)</f>
        <v>0</v>
      </c>
      <c r="Q126" s="24">
        <f>SUMIFS(Rekap!$D:$D,Rekap!$B:$B,Out!$B126,Rekap!$C:$C,Out!Q$5)</f>
        <v>0</v>
      </c>
      <c r="R126" s="24">
        <f>SUMIFS(Rekap!$D:$D,Rekap!$B:$B,Out!$B126,Rekap!$C:$C,Out!R$5)</f>
        <v>0</v>
      </c>
      <c r="S126" s="24">
        <f>SUMIFS(Rekap!$D:$D,Rekap!$B:$B,Out!$B126,Rekap!$C:$C,Out!S$5)</f>
        <v>0</v>
      </c>
      <c r="T126" s="24">
        <f>SUMIFS(Rekap!$D:$D,Rekap!$B:$B,Out!$B126,Rekap!$C:$C,Out!T$5)</f>
        <v>0</v>
      </c>
      <c r="V126" s="24">
        <f t="shared" si="1"/>
        <v>0</v>
      </c>
    </row>
    <row r="127" spans="2:22">
      <c r="B127" s="33" t="str">
        <f>Master!$B127</f>
        <v>Dress Batik Kecil</v>
      </c>
      <c r="C127" s="24">
        <f>SUMIFS(Rekap!$D:$D,Rekap!$B:$B,Out!$B127,Rekap!$C:$C,Out!C$5)</f>
        <v>0</v>
      </c>
      <c r="D127" s="24">
        <f>SUMIFS(Rekap!$D:$D,Rekap!$B:$B,Out!$B127,Rekap!$C:$C,Out!D$5)</f>
        <v>0</v>
      </c>
      <c r="E127" s="24">
        <f>SUMIFS(Rekap!$D:$D,Rekap!$B:$B,Out!$B127,Rekap!$C:$C,Out!E$5)</f>
        <v>0</v>
      </c>
      <c r="F127" s="24">
        <f>SUMIFS(Rekap!$D:$D,Rekap!$B:$B,Out!$B127,Rekap!$C:$C,Out!F$5)</f>
        <v>0</v>
      </c>
      <c r="G127" s="24">
        <f>SUMIFS(Rekap!$D:$D,Rekap!$B:$B,Out!$B127,Rekap!$C:$C,Out!G$5)</f>
        <v>0</v>
      </c>
      <c r="H127" s="24">
        <f>SUMIFS(Rekap!$D:$D,Rekap!$B:$B,Out!$B127,Rekap!$C:$C,Out!H$5)</f>
        <v>0</v>
      </c>
      <c r="I127" s="24">
        <f>SUMIFS(Rekap!$D:$D,Rekap!$B:$B,Out!$B127,Rekap!$C:$C,Out!I$5)</f>
        <v>0</v>
      </c>
      <c r="J127" s="24">
        <f>SUMIFS(Rekap!$D:$D,Rekap!$B:$B,Out!$B127,Rekap!$C:$C,Out!J$5)</f>
        <v>0</v>
      </c>
      <c r="K127" s="24">
        <f>SUMIFS(Rekap!$D:$D,Rekap!$B:$B,Out!$B127,Rekap!$C:$C,Out!K$5)</f>
        <v>0</v>
      </c>
      <c r="L127" s="24">
        <f>SUMIFS(Rekap!$D:$D,Rekap!$B:$B,Out!$B127,Rekap!$C:$C,Out!L$5)</f>
        <v>0</v>
      </c>
      <c r="M127" s="24">
        <f>SUMIFS(Rekap!$D:$D,Rekap!$B:$B,Out!$B127,Rekap!$C:$C,Out!M$5)</f>
        <v>0</v>
      </c>
      <c r="N127" s="24">
        <f>SUMIFS(Rekap!$D:$D,Rekap!$B:$B,Out!$B127,Rekap!$C:$C,Out!N$5)</f>
        <v>0</v>
      </c>
      <c r="O127" s="24">
        <f>SUMIFS(Rekap!$D:$D,Rekap!$B:$B,Out!$B127,Rekap!$C:$C,Out!O$5)</f>
        <v>0</v>
      </c>
      <c r="P127" s="24">
        <f>SUMIFS(Rekap!$D:$D,Rekap!$B:$B,Out!$B127,Rekap!$C:$C,Out!P$5)</f>
        <v>0</v>
      </c>
      <c r="Q127" s="24">
        <f>SUMIFS(Rekap!$D:$D,Rekap!$B:$B,Out!$B127,Rekap!$C:$C,Out!Q$5)</f>
        <v>0</v>
      </c>
      <c r="R127" s="24">
        <f>SUMIFS(Rekap!$D:$D,Rekap!$B:$B,Out!$B127,Rekap!$C:$C,Out!R$5)</f>
        <v>0</v>
      </c>
      <c r="S127" s="24">
        <f>SUMIFS(Rekap!$D:$D,Rekap!$B:$B,Out!$B127,Rekap!$C:$C,Out!S$5)</f>
        <v>0</v>
      </c>
      <c r="T127" s="24">
        <f>SUMIFS(Rekap!$D:$D,Rekap!$B:$B,Out!$B127,Rekap!$C:$C,Out!T$5)</f>
        <v>0</v>
      </c>
      <c r="V127" s="24">
        <f t="shared" si="1"/>
        <v>0</v>
      </c>
    </row>
    <row r="128" spans="2:22">
      <c r="B128" s="33" t="str">
        <f>Master!$B128</f>
        <v>Dress Batik Besar</v>
      </c>
      <c r="C128" s="24">
        <f>SUMIFS(Rekap!$D:$D,Rekap!$B:$B,Out!$B128,Rekap!$C:$C,Out!C$5)</f>
        <v>0</v>
      </c>
      <c r="D128" s="24">
        <f>SUMIFS(Rekap!$D:$D,Rekap!$B:$B,Out!$B128,Rekap!$C:$C,Out!D$5)</f>
        <v>0</v>
      </c>
      <c r="E128" s="24">
        <f>SUMIFS(Rekap!$D:$D,Rekap!$B:$B,Out!$B128,Rekap!$C:$C,Out!E$5)</f>
        <v>0</v>
      </c>
      <c r="F128" s="24">
        <f>SUMIFS(Rekap!$D:$D,Rekap!$B:$B,Out!$B128,Rekap!$C:$C,Out!F$5)</f>
        <v>0</v>
      </c>
      <c r="G128" s="24">
        <f>SUMIFS(Rekap!$D:$D,Rekap!$B:$B,Out!$B128,Rekap!$C:$C,Out!G$5)</f>
        <v>0</v>
      </c>
      <c r="H128" s="24">
        <f>SUMIFS(Rekap!$D:$D,Rekap!$B:$B,Out!$B128,Rekap!$C:$C,Out!H$5)</f>
        <v>0</v>
      </c>
      <c r="I128" s="24">
        <f>SUMIFS(Rekap!$D:$D,Rekap!$B:$B,Out!$B128,Rekap!$C:$C,Out!I$5)</f>
        <v>0</v>
      </c>
      <c r="J128" s="24">
        <f>SUMIFS(Rekap!$D:$D,Rekap!$B:$B,Out!$B128,Rekap!$C:$C,Out!J$5)</f>
        <v>0</v>
      </c>
      <c r="K128" s="24">
        <f>SUMIFS(Rekap!$D:$D,Rekap!$B:$B,Out!$B128,Rekap!$C:$C,Out!K$5)</f>
        <v>0</v>
      </c>
      <c r="L128" s="24">
        <f>SUMIFS(Rekap!$D:$D,Rekap!$B:$B,Out!$B128,Rekap!$C:$C,Out!L$5)</f>
        <v>0</v>
      </c>
      <c r="M128" s="24">
        <f>SUMIFS(Rekap!$D:$D,Rekap!$B:$B,Out!$B128,Rekap!$C:$C,Out!M$5)</f>
        <v>0</v>
      </c>
      <c r="N128" s="24">
        <f>SUMIFS(Rekap!$D:$D,Rekap!$B:$B,Out!$B128,Rekap!$C:$C,Out!N$5)</f>
        <v>0</v>
      </c>
      <c r="O128" s="24">
        <f>SUMIFS(Rekap!$D:$D,Rekap!$B:$B,Out!$B128,Rekap!$C:$C,Out!O$5)</f>
        <v>0</v>
      </c>
      <c r="P128" s="24">
        <f>SUMIFS(Rekap!$D:$D,Rekap!$B:$B,Out!$B128,Rekap!$C:$C,Out!P$5)</f>
        <v>0</v>
      </c>
      <c r="Q128" s="24">
        <f>SUMIFS(Rekap!$D:$D,Rekap!$B:$B,Out!$B128,Rekap!$C:$C,Out!Q$5)</f>
        <v>0</v>
      </c>
      <c r="R128" s="24">
        <f>SUMIFS(Rekap!$D:$D,Rekap!$B:$B,Out!$B128,Rekap!$C:$C,Out!R$5)</f>
        <v>0</v>
      </c>
      <c r="S128" s="24">
        <f>SUMIFS(Rekap!$D:$D,Rekap!$B:$B,Out!$B128,Rekap!$C:$C,Out!S$5)</f>
        <v>0</v>
      </c>
      <c r="T128" s="24">
        <f>SUMIFS(Rekap!$D:$D,Rekap!$B:$B,Out!$B128,Rekap!$C:$C,Out!T$5)</f>
        <v>0</v>
      </c>
      <c r="V128" s="24">
        <f t="shared" si="1"/>
        <v>0</v>
      </c>
    </row>
    <row r="129" spans="2:22">
      <c r="B129" s="33" t="str">
        <f>Master!$B129</f>
        <v>Kaos Bola junkies</v>
      </c>
      <c r="C129" s="24">
        <f>SUMIFS(Rekap!$D:$D,Rekap!$B:$B,Out!$B129,Rekap!$C:$C,Out!C$5)</f>
        <v>0</v>
      </c>
      <c r="D129" s="24">
        <f>SUMIFS(Rekap!$D:$D,Rekap!$B:$B,Out!$B129,Rekap!$C:$C,Out!D$5)</f>
        <v>0</v>
      </c>
      <c r="E129" s="24">
        <f>SUMIFS(Rekap!$D:$D,Rekap!$B:$B,Out!$B129,Rekap!$C:$C,Out!E$5)</f>
        <v>0</v>
      </c>
      <c r="F129" s="24">
        <f>SUMIFS(Rekap!$D:$D,Rekap!$B:$B,Out!$B129,Rekap!$C:$C,Out!F$5)</f>
        <v>0</v>
      </c>
      <c r="G129" s="24">
        <f>SUMIFS(Rekap!$D:$D,Rekap!$B:$B,Out!$B129,Rekap!$C:$C,Out!G$5)</f>
        <v>0</v>
      </c>
      <c r="H129" s="24">
        <f>SUMIFS(Rekap!$D:$D,Rekap!$B:$B,Out!$B129,Rekap!$C:$C,Out!H$5)</f>
        <v>0</v>
      </c>
      <c r="I129" s="24">
        <f>SUMIFS(Rekap!$D:$D,Rekap!$B:$B,Out!$B129,Rekap!$C:$C,Out!I$5)</f>
        <v>0</v>
      </c>
      <c r="J129" s="24">
        <f>SUMIFS(Rekap!$D:$D,Rekap!$B:$B,Out!$B129,Rekap!$C:$C,Out!J$5)</f>
        <v>0</v>
      </c>
      <c r="K129" s="24">
        <f>SUMIFS(Rekap!$D:$D,Rekap!$B:$B,Out!$B129,Rekap!$C:$C,Out!K$5)</f>
        <v>0</v>
      </c>
      <c r="L129" s="24">
        <f>SUMIFS(Rekap!$D:$D,Rekap!$B:$B,Out!$B129,Rekap!$C:$C,Out!L$5)</f>
        <v>0</v>
      </c>
      <c r="M129" s="24">
        <f>SUMIFS(Rekap!$D:$D,Rekap!$B:$B,Out!$B129,Rekap!$C:$C,Out!M$5)</f>
        <v>0</v>
      </c>
      <c r="N129" s="24">
        <f>SUMIFS(Rekap!$D:$D,Rekap!$B:$B,Out!$B129,Rekap!$C:$C,Out!N$5)</f>
        <v>0</v>
      </c>
      <c r="O129" s="24">
        <f>SUMIFS(Rekap!$D:$D,Rekap!$B:$B,Out!$B129,Rekap!$C:$C,Out!O$5)</f>
        <v>0</v>
      </c>
      <c r="P129" s="24">
        <f>SUMIFS(Rekap!$D:$D,Rekap!$B:$B,Out!$B129,Rekap!$C:$C,Out!P$5)</f>
        <v>0</v>
      </c>
      <c r="Q129" s="24">
        <f>SUMIFS(Rekap!$D:$D,Rekap!$B:$B,Out!$B129,Rekap!$C:$C,Out!Q$5)</f>
        <v>0</v>
      </c>
      <c r="R129" s="24">
        <f>SUMIFS(Rekap!$D:$D,Rekap!$B:$B,Out!$B129,Rekap!$C:$C,Out!R$5)</f>
        <v>0</v>
      </c>
      <c r="S129" s="24">
        <f>SUMIFS(Rekap!$D:$D,Rekap!$B:$B,Out!$B129,Rekap!$C:$C,Out!S$5)</f>
        <v>0</v>
      </c>
      <c r="T129" s="24">
        <f>SUMIFS(Rekap!$D:$D,Rekap!$B:$B,Out!$B129,Rekap!$C:$C,Out!T$5)</f>
        <v>0</v>
      </c>
      <c r="V129" s="24">
        <f t="shared" si="1"/>
        <v>0</v>
      </c>
    </row>
    <row r="130" spans="2:22">
      <c r="B130" s="33" t="str">
        <f>Master!$B130</f>
        <v>kaos ice</v>
      </c>
      <c r="C130" s="24">
        <f>SUMIFS(Rekap!$D:$D,Rekap!$B:$B,Out!$B130,Rekap!$C:$C,Out!C$5)</f>
        <v>0</v>
      </c>
      <c r="D130" s="24">
        <f>SUMIFS(Rekap!$D:$D,Rekap!$B:$B,Out!$B130,Rekap!$C:$C,Out!D$5)</f>
        <v>0</v>
      </c>
      <c r="E130" s="24">
        <f>SUMIFS(Rekap!$D:$D,Rekap!$B:$B,Out!$B130,Rekap!$C:$C,Out!E$5)</f>
        <v>0</v>
      </c>
      <c r="F130" s="24">
        <f>SUMIFS(Rekap!$D:$D,Rekap!$B:$B,Out!$B130,Rekap!$C:$C,Out!F$5)</f>
        <v>0</v>
      </c>
      <c r="G130" s="24">
        <f>SUMIFS(Rekap!$D:$D,Rekap!$B:$B,Out!$B130,Rekap!$C:$C,Out!G$5)</f>
        <v>0</v>
      </c>
      <c r="H130" s="24">
        <f>SUMIFS(Rekap!$D:$D,Rekap!$B:$B,Out!$B130,Rekap!$C:$C,Out!H$5)</f>
        <v>0</v>
      </c>
      <c r="I130" s="24">
        <f>SUMIFS(Rekap!$D:$D,Rekap!$B:$B,Out!$B130,Rekap!$C:$C,Out!I$5)</f>
        <v>0</v>
      </c>
      <c r="J130" s="24">
        <f>SUMIFS(Rekap!$D:$D,Rekap!$B:$B,Out!$B130,Rekap!$C:$C,Out!J$5)</f>
        <v>0</v>
      </c>
      <c r="K130" s="24">
        <f>SUMIFS(Rekap!$D:$D,Rekap!$B:$B,Out!$B130,Rekap!$C:$C,Out!K$5)</f>
        <v>0</v>
      </c>
      <c r="L130" s="24">
        <f>SUMIFS(Rekap!$D:$D,Rekap!$B:$B,Out!$B130,Rekap!$C:$C,Out!L$5)</f>
        <v>0</v>
      </c>
      <c r="M130" s="24">
        <f>SUMIFS(Rekap!$D:$D,Rekap!$B:$B,Out!$B130,Rekap!$C:$C,Out!M$5)</f>
        <v>0</v>
      </c>
      <c r="N130" s="24">
        <f>SUMIFS(Rekap!$D:$D,Rekap!$B:$B,Out!$B130,Rekap!$C:$C,Out!N$5)</f>
        <v>0</v>
      </c>
      <c r="O130" s="24">
        <f>SUMIFS(Rekap!$D:$D,Rekap!$B:$B,Out!$B130,Rekap!$C:$C,Out!O$5)</f>
        <v>0</v>
      </c>
      <c r="P130" s="24">
        <f>SUMIFS(Rekap!$D:$D,Rekap!$B:$B,Out!$B130,Rekap!$C:$C,Out!P$5)</f>
        <v>0</v>
      </c>
      <c r="Q130" s="24">
        <f>SUMIFS(Rekap!$D:$D,Rekap!$B:$B,Out!$B130,Rekap!$C:$C,Out!Q$5)</f>
        <v>0</v>
      </c>
      <c r="R130" s="24">
        <f>SUMIFS(Rekap!$D:$D,Rekap!$B:$B,Out!$B130,Rekap!$C:$C,Out!R$5)</f>
        <v>0</v>
      </c>
      <c r="S130" s="24">
        <f>SUMIFS(Rekap!$D:$D,Rekap!$B:$B,Out!$B130,Rekap!$C:$C,Out!S$5)</f>
        <v>0</v>
      </c>
      <c r="T130" s="24">
        <f>SUMIFS(Rekap!$D:$D,Rekap!$B:$B,Out!$B130,Rekap!$C:$C,Out!T$5)</f>
        <v>0</v>
      </c>
      <c r="V130" s="24">
        <f t="shared" si="1"/>
        <v>0</v>
      </c>
    </row>
    <row r="131" spans="2:22">
      <c r="B131" s="33" t="str">
        <f>Master!$B131</f>
        <v>kaos blous abg</v>
      </c>
      <c r="C131" s="24">
        <f>SUMIFS(Rekap!$D:$D,Rekap!$B:$B,Out!$B131,Rekap!$C:$C,Out!C$5)</f>
        <v>0</v>
      </c>
      <c r="D131" s="24">
        <f>SUMIFS(Rekap!$D:$D,Rekap!$B:$B,Out!$B131,Rekap!$C:$C,Out!D$5)</f>
        <v>0</v>
      </c>
      <c r="E131" s="24">
        <f>SUMIFS(Rekap!$D:$D,Rekap!$B:$B,Out!$B131,Rekap!$C:$C,Out!E$5)</f>
        <v>0</v>
      </c>
      <c r="F131" s="24">
        <f>SUMIFS(Rekap!$D:$D,Rekap!$B:$B,Out!$B131,Rekap!$C:$C,Out!F$5)</f>
        <v>0</v>
      </c>
      <c r="G131" s="24">
        <f>SUMIFS(Rekap!$D:$D,Rekap!$B:$B,Out!$B131,Rekap!$C:$C,Out!G$5)</f>
        <v>0</v>
      </c>
      <c r="H131" s="24">
        <f>SUMIFS(Rekap!$D:$D,Rekap!$B:$B,Out!$B131,Rekap!$C:$C,Out!H$5)</f>
        <v>0</v>
      </c>
      <c r="I131" s="24">
        <f>SUMIFS(Rekap!$D:$D,Rekap!$B:$B,Out!$B131,Rekap!$C:$C,Out!I$5)</f>
        <v>0</v>
      </c>
      <c r="J131" s="24">
        <f>SUMIFS(Rekap!$D:$D,Rekap!$B:$B,Out!$B131,Rekap!$C:$C,Out!J$5)</f>
        <v>0</v>
      </c>
      <c r="K131" s="24">
        <f>SUMIFS(Rekap!$D:$D,Rekap!$B:$B,Out!$B131,Rekap!$C:$C,Out!K$5)</f>
        <v>0</v>
      </c>
      <c r="L131" s="24">
        <f>SUMIFS(Rekap!$D:$D,Rekap!$B:$B,Out!$B131,Rekap!$C:$C,Out!L$5)</f>
        <v>0</v>
      </c>
      <c r="M131" s="24">
        <f>SUMIFS(Rekap!$D:$D,Rekap!$B:$B,Out!$B131,Rekap!$C:$C,Out!M$5)</f>
        <v>0</v>
      </c>
      <c r="N131" s="24">
        <f>SUMIFS(Rekap!$D:$D,Rekap!$B:$B,Out!$B131,Rekap!$C:$C,Out!N$5)</f>
        <v>0</v>
      </c>
      <c r="O131" s="24">
        <f>SUMIFS(Rekap!$D:$D,Rekap!$B:$B,Out!$B131,Rekap!$C:$C,Out!O$5)</f>
        <v>0</v>
      </c>
      <c r="P131" s="24">
        <f>SUMIFS(Rekap!$D:$D,Rekap!$B:$B,Out!$B131,Rekap!$C:$C,Out!P$5)</f>
        <v>0</v>
      </c>
      <c r="Q131" s="24">
        <f>SUMIFS(Rekap!$D:$D,Rekap!$B:$B,Out!$B131,Rekap!$C:$C,Out!Q$5)</f>
        <v>0</v>
      </c>
      <c r="R131" s="24">
        <f>SUMIFS(Rekap!$D:$D,Rekap!$B:$B,Out!$B131,Rekap!$C:$C,Out!R$5)</f>
        <v>0</v>
      </c>
      <c r="S131" s="24">
        <f>SUMIFS(Rekap!$D:$D,Rekap!$B:$B,Out!$B131,Rekap!$C:$C,Out!S$5)</f>
        <v>0</v>
      </c>
      <c r="T131" s="24">
        <f>SUMIFS(Rekap!$D:$D,Rekap!$B:$B,Out!$B131,Rekap!$C:$C,Out!T$5)</f>
        <v>0</v>
      </c>
      <c r="V131" s="24">
        <f t="shared" si="1"/>
        <v>0</v>
      </c>
    </row>
    <row r="132" spans="2:22">
      <c r="B132" s="33" t="str">
        <f>Master!$B132</f>
        <v>Krah Sablon 1-3</v>
      </c>
      <c r="C132" s="24">
        <f>SUMIFS(Rekap!$D:$D,Rekap!$B:$B,Out!$B132,Rekap!$C:$C,Out!C$5)</f>
        <v>0</v>
      </c>
      <c r="D132" s="24">
        <f>SUMIFS(Rekap!$D:$D,Rekap!$B:$B,Out!$B132,Rekap!$C:$C,Out!D$5)</f>
        <v>0</v>
      </c>
      <c r="E132" s="24">
        <f>SUMIFS(Rekap!$D:$D,Rekap!$B:$B,Out!$B132,Rekap!$C:$C,Out!E$5)</f>
        <v>0</v>
      </c>
      <c r="F132" s="24">
        <f>SUMIFS(Rekap!$D:$D,Rekap!$B:$B,Out!$B132,Rekap!$C:$C,Out!F$5)</f>
        <v>0</v>
      </c>
      <c r="G132" s="24">
        <f>SUMIFS(Rekap!$D:$D,Rekap!$B:$B,Out!$B132,Rekap!$C:$C,Out!G$5)</f>
        <v>0</v>
      </c>
      <c r="H132" s="24">
        <f>SUMIFS(Rekap!$D:$D,Rekap!$B:$B,Out!$B132,Rekap!$C:$C,Out!H$5)</f>
        <v>0</v>
      </c>
      <c r="I132" s="24">
        <f>SUMIFS(Rekap!$D:$D,Rekap!$B:$B,Out!$B132,Rekap!$C:$C,Out!I$5)</f>
        <v>0</v>
      </c>
      <c r="J132" s="24">
        <f>SUMIFS(Rekap!$D:$D,Rekap!$B:$B,Out!$B132,Rekap!$C:$C,Out!J$5)</f>
        <v>0</v>
      </c>
      <c r="K132" s="24">
        <f>SUMIFS(Rekap!$D:$D,Rekap!$B:$B,Out!$B132,Rekap!$C:$C,Out!K$5)</f>
        <v>0</v>
      </c>
      <c r="L132" s="24">
        <f>SUMIFS(Rekap!$D:$D,Rekap!$B:$B,Out!$B132,Rekap!$C:$C,Out!L$5)</f>
        <v>0</v>
      </c>
      <c r="M132" s="24">
        <f>SUMIFS(Rekap!$D:$D,Rekap!$B:$B,Out!$B132,Rekap!$C:$C,Out!M$5)</f>
        <v>0</v>
      </c>
      <c r="N132" s="24">
        <f>SUMIFS(Rekap!$D:$D,Rekap!$B:$B,Out!$B132,Rekap!$C:$C,Out!N$5)</f>
        <v>0</v>
      </c>
      <c r="O132" s="24">
        <f>SUMIFS(Rekap!$D:$D,Rekap!$B:$B,Out!$B132,Rekap!$C:$C,Out!O$5)</f>
        <v>0</v>
      </c>
      <c r="P132" s="24">
        <f>SUMIFS(Rekap!$D:$D,Rekap!$B:$B,Out!$B132,Rekap!$C:$C,Out!P$5)</f>
        <v>0</v>
      </c>
      <c r="Q132" s="24">
        <f>SUMIFS(Rekap!$D:$D,Rekap!$B:$B,Out!$B132,Rekap!$C:$C,Out!Q$5)</f>
        <v>0</v>
      </c>
      <c r="R132" s="24">
        <f>SUMIFS(Rekap!$D:$D,Rekap!$B:$B,Out!$B132,Rekap!$C:$C,Out!R$5)</f>
        <v>0</v>
      </c>
      <c r="S132" s="24">
        <f>SUMIFS(Rekap!$D:$D,Rekap!$B:$B,Out!$B132,Rekap!$C:$C,Out!S$5)</f>
        <v>0</v>
      </c>
      <c r="T132" s="24">
        <f>SUMIFS(Rekap!$D:$D,Rekap!$B:$B,Out!$B132,Rekap!$C:$C,Out!T$5)</f>
        <v>0</v>
      </c>
      <c r="V132" s="24">
        <f t="shared" si="1"/>
        <v>0</v>
      </c>
    </row>
    <row r="133" spans="2:22">
      <c r="B133" s="33" t="str">
        <f>Master!$B133</f>
        <v>Krah sablon 10-14</v>
      </c>
      <c r="C133" s="24">
        <f>SUMIFS(Rekap!$D:$D,Rekap!$B:$B,Out!$B133,Rekap!$C:$C,Out!C$5)</f>
        <v>0</v>
      </c>
      <c r="D133" s="24">
        <f>SUMIFS(Rekap!$D:$D,Rekap!$B:$B,Out!$B133,Rekap!$C:$C,Out!D$5)</f>
        <v>0</v>
      </c>
      <c r="E133" s="24">
        <f>SUMIFS(Rekap!$D:$D,Rekap!$B:$B,Out!$B133,Rekap!$C:$C,Out!E$5)</f>
        <v>0</v>
      </c>
      <c r="F133" s="24">
        <f>SUMIFS(Rekap!$D:$D,Rekap!$B:$B,Out!$B133,Rekap!$C:$C,Out!F$5)</f>
        <v>0</v>
      </c>
      <c r="G133" s="24">
        <f>SUMIFS(Rekap!$D:$D,Rekap!$B:$B,Out!$B133,Rekap!$C:$C,Out!G$5)</f>
        <v>0</v>
      </c>
      <c r="H133" s="24">
        <f>SUMIFS(Rekap!$D:$D,Rekap!$B:$B,Out!$B133,Rekap!$C:$C,Out!H$5)</f>
        <v>0</v>
      </c>
      <c r="I133" s="24">
        <f>SUMIFS(Rekap!$D:$D,Rekap!$B:$B,Out!$B133,Rekap!$C:$C,Out!I$5)</f>
        <v>0</v>
      </c>
      <c r="J133" s="24">
        <f>SUMIFS(Rekap!$D:$D,Rekap!$B:$B,Out!$B133,Rekap!$C:$C,Out!J$5)</f>
        <v>0</v>
      </c>
      <c r="K133" s="24">
        <f>SUMIFS(Rekap!$D:$D,Rekap!$B:$B,Out!$B133,Rekap!$C:$C,Out!K$5)</f>
        <v>0</v>
      </c>
      <c r="L133" s="24">
        <f>SUMIFS(Rekap!$D:$D,Rekap!$B:$B,Out!$B133,Rekap!$C:$C,Out!L$5)</f>
        <v>0</v>
      </c>
      <c r="M133" s="24">
        <f>SUMIFS(Rekap!$D:$D,Rekap!$B:$B,Out!$B133,Rekap!$C:$C,Out!M$5)</f>
        <v>0</v>
      </c>
      <c r="N133" s="24">
        <f>SUMIFS(Rekap!$D:$D,Rekap!$B:$B,Out!$B133,Rekap!$C:$C,Out!N$5)</f>
        <v>0</v>
      </c>
      <c r="O133" s="24">
        <f>SUMIFS(Rekap!$D:$D,Rekap!$B:$B,Out!$B133,Rekap!$C:$C,Out!O$5)</f>
        <v>0</v>
      </c>
      <c r="P133" s="24">
        <f>SUMIFS(Rekap!$D:$D,Rekap!$B:$B,Out!$B133,Rekap!$C:$C,Out!P$5)</f>
        <v>0</v>
      </c>
      <c r="Q133" s="24">
        <f>SUMIFS(Rekap!$D:$D,Rekap!$B:$B,Out!$B133,Rekap!$C:$C,Out!Q$5)</f>
        <v>0</v>
      </c>
      <c r="R133" s="24">
        <f>SUMIFS(Rekap!$D:$D,Rekap!$B:$B,Out!$B133,Rekap!$C:$C,Out!R$5)</f>
        <v>0</v>
      </c>
      <c r="S133" s="24">
        <f>SUMIFS(Rekap!$D:$D,Rekap!$B:$B,Out!$B133,Rekap!$C:$C,Out!S$5)</f>
        <v>0</v>
      </c>
      <c r="T133" s="24">
        <f>SUMIFS(Rekap!$D:$D,Rekap!$B:$B,Out!$B133,Rekap!$C:$C,Out!T$5)</f>
        <v>0</v>
      </c>
      <c r="V133" s="24">
        <f t="shared" si="1"/>
        <v>0</v>
      </c>
    </row>
    <row r="134" spans="2:22">
      <c r="B134" s="33" t="str">
        <f>Master!$B134</f>
        <v>Celana Petro</v>
      </c>
      <c r="C134" s="24">
        <f>SUMIFS(Rekap!$D:$D,Rekap!$B:$B,Out!$B134,Rekap!$C:$C,Out!C$5)</f>
        <v>0</v>
      </c>
      <c r="D134" s="24">
        <f>SUMIFS(Rekap!$D:$D,Rekap!$B:$B,Out!$B134,Rekap!$C:$C,Out!D$5)</f>
        <v>0</v>
      </c>
      <c r="E134" s="24">
        <f>SUMIFS(Rekap!$D:$D,Rekap!$B:$B,Out!$B134,Rekap!$C:$C,Out!E$5)</f>
        <v>0</v>
      </c>
      <c r="F134" s="24">
        <f>SUMIFS(Rekap!$D:$D,Rekap!$B:$B,Out!$B134,Rekap!$C:$C,Out!F$5)</f>
        <v>0</v>
      </c>
      <c r="G134" s="24">
        <f>SUMIFS(Rekap!$D:$D,Rekap!$B:$B,Out!$B134,Rekap!$C:$C,Out!G$5)</f>
        <v>0</v>
      </c>
      <c r="H134" s="24">
        <f>SUMIFS(Rekap!$D:$D,Rekap!$B:$B,Out!$B134,Rekap!$C:$C,Out!H$5)</f>
        <v>0</v>
      </c>
      <c r="I134" s="24">
        <f>SUMIFS(Rekap!$D:$D,Rekap!$B:$B,Out!$B134,Rekap!$C:$C,Out!I$5)</f>
        <v>0</v>
      </c>
      <c r="J134" s="24">
        <f>SUMIFS(Rekap!$D:$D,Rekap!$B:$B,Out!$B134,Rekap!$C:$C,Out!J$5)</f>
        <v>0</v>
      </c>
      <c r="K134" s="24">
        <f>SUMIFS(Rekap!$D:$D,Rekap!$B:$B,Out!$B134,Rekap!$C:$C,Out!K$5)</f>
        <v>0</v>
      </c>
      <c r="L134" s="24">
        <f>SUMIFS(Rekap!$D:$D,Rekap!$B:$B,Out!$B134,Rekap!$C:$C,Out!L$5)</f>
        <v>0</v>
      </c>
      <c r="M134" s="24">
        <f>SUMIFS(Rekap!$D:$D,Rekap!$B:$B,Out!$B134,Rekap!$C:$C,Out!M$5)</f>
        <v>0</v>
      </c>
      <c r="N134" s="24">
        <f>SUMIFS(Rekap!$D:$D,Rekap!$B:$B,Out!$B134,Rekap!$C:$C,Out!N$5)</f>
        <v>0</v>
      </c>
      <c r="O134" s="24">
        <f>SUMIFS(Rekap!$D:$D,Rekap!$B:$B,Out!$B134,Rekap!$C:$C,Out!O$5)</f>
        <v>0</v>
      </c>
      <c r="P134" s="24">
        <f>SUMIFS(Rekap!$D:$D,Rekap!$B:$B,Out!$B134,Rekap!$C:$C,Out!P$5)</f>
        <v>0</v>
      </c>
      <c r="Q134" s="24">
        <f>SUMIFS(Rekap!$D:$D,Rekap!$B:$B,Out!$B134,Rekap!$C:$C,Out!Q$5)</f>
        <v>0</v>
      </c>
      <c r="R134" s="24">
        <f>SUMIFS(Rekap!$D:$D,Rekap!$B:$B,Out!$B134,Rekap!$C:$C,Out!R$5)</f>
        <v>0</v>
      </c>
      <c r="S134" s="24">
        <f>SUMIFS(Rekap!$D:$D,Rekap!$B:$B,Out!$B134,Rekap!$C:$C,Out!S$5)</f>
        <v>0</v>
      </c>
      <c r="T134" s="24">
        <f>SUMIFS(Rekap!$D:$D,Rekap!$B:$B,Out!$B134,Rekap!$C:$C,Out!T$5)</f>
        <v>0</v>
      </c>
      <c r="V134" s="24">
        <f t="shared" ref="V134:V197" si="2">SUM(C134:T134)</f>
        <v>0</v>
      </c>
    </row>
    <row r="135" spans="2:22">
      <c r="B135" s="33" t="str">
        <f>Master!$B135</f>
        <v>Kaos Belang ABG</v>
      </c>
      <c r="C135" s="24">
        <f>SUMIFS(Rekap!$D:$D,Rekap!$B:$B,Out!$B135,Rekap!$C:$C,Out!C$5)</f>
        <v>0</v>
      </c>
      <c r="D135" s="24">
        <f>SUMIFS(Rekap!$D:$D,Rekap!$B:$B,Out!$B135,Rekap!$C:$C,Out!D$5)</f>
        <v>0</v>
      </c>
      <c r="E135" s="24">
        <f>SUMIFS(Rekap!$D:$D,Rekap!$B:$B,Out!$B135,Rekap!$C:$C,Out!E$5)</f>
        <v>0</v>
      </c>
      <c r="F135" s="24">
        <f>SUMIFS(Rekap!$D:$D,Rekap!$B:$B,Out!$B135,Rekap!$C:$C,Out!F$5)</f>
        <v>0</v>
      </c>
      <c r="G135" s="24">
        <f>SUMIFS(Rekap!$D:$D,Rekap!$B:$B,Out!$B135,Rekap!$C:$C,Out!G$5)</f>
        <v>0</v>
      </c>
      <c r="H135" s="24">
        <f>SUMIFS(Rekap!$D:$D,Rekap!$B:$B,Out!$B135,Rekap!$C:$C,Out!H$5)</f>
        <v>0</v>
      </c>
      <c r="I135" s="24">
        <f>SUMIFS(Rekap!$D:$D,Rekap!$B:$B,Out!$B135,Rekap!$C:$C,Out!I$5)</f>
        <v>0</v>
      </c>
      <c r="J135" s="24">
        <f>SUMIFS(Rekap!$D:$D,Rekap!$B:$B,Out!$B135,Rekap!$C:$C,Out!J$5)</f>
        <v>0</v>
      </c>
      <c r="K135" s="24">
        <f>SUMIFS(Rekap!$D:$D,Rekap!$B:$B,Out!$B135,Rekap!$C:$C,Out!K$5)</f>
        <v>0</v>
      </c>
      <c r="L135" s="24">
        <f>SUMIFS(Rekap!$D:$D,Rekap!$B:$B,Out!$B135,Rekap!$C:$C,Out!L$5)</f>
        <v>0</v>
      </c>
      <c r="M135" s="24">
        <f>SUMIFS(Rekap!$D:$D,Rekap!$B:$B,Out!$B135,Rekap!$C:$C,Out!M$5)</f>
        <v>0</v>
      </c>
      <c r="N135" s="24">
        <f>SUMIFS(Rekap!$D:$D,Rekap!$B:$B,Out!$B135,Rekap!$C:$C,Out!N$5)</f>
        <v>0</v>
      </c>
      <c r="O135" s="24">
        <f>SUMIFS(Rekap!$D:$D,Rekap!$B:$B,Out!$B135,Rekap!$C:$C,Out!O$5)</f>
        <v>0</v>
      </c>
      <c r="P135" s="24">
        <f>SUMIFS(Rekap!$D:$D,Rekap!$B:$B,Out!$B135,Rekap!$C:$C,Out!P$5)</f>
        <v>0</v>
      </c>
      <c r="Q135" s="24">
        <f>SUMIFS(Rekap!$D:$D,Rekap!$B:$B,Out!$B135,Rekap!$C:$C,Out!Q$5)</f>
        <v>0</v>
      </c>
      <c r="R135" s="24">
        <f>SUMIFS(Rekap!$D:$D,Rekap!$B:$B,Out!$B135,Rekap!$C:$C,Out!R$5)</f>
        <v>0</v>
      </c>
      <c r="S135" s="24">
        <f>SUMIFS(Rekap!$D:$D,Rekap!$B:$B,Out!$B135,Rekap!$C:$C,Out!S$5)</f>
        <v>0</v>
      </c>
      <c r="T135" s="24">
        <f>SUMIFS(Rekap!$D:$D,Rekap!$B:$B,Out!$B135,Rekap!$C:$C,Out!T$5)</f>
        <v>0</v>
      </c>
      <c r="V135" s="24">
        <f t="shared" si="2"/>
        <v>0</v>
      </c>
    </row>
    <row r="136" spans="2:22">
      <c r="B136" s="33" t="str">
        <f>Master!$B136</f>
        <v>Koko Ikmal</v>
      </c>
      <c r="C136" s="24">
        <f>SUMIFS(Rekap!$D:$D,Rekap!$B:$B,Out!$B136,Rekap!$C:$C,Out!C$5)</f>
        <v>0</v>
      </c>
      <c r="D136" s="24">
        <f>SUMIFS(Rekap!$D:$D,Rekap!$B:$B,Out!$B136,Rekap!$C:$C,Out!D$5)</f>
        <v>0</v>
      </c>
      <c r="E136" s="24">
        <f>SUMIFS(Rekap!$D:$D,Rekap!$B:$B,Out!$B136,Rekap!$C:$C,Out!E$5)</f>
        <v>0</v>
      </c>
      <c r="F136" s="24">
        <f>SUMIFS(Rekap!$D:$D,Rekap!$B:$B,Out!$B136,Rekap!$C:$C,Out!F$5)</f>
        <v>0</v>
      </c>
      <c r="G136" s="24">
        <f>SUMIFS(Rekap!$D:$D,Rekap!$B:$B,Out!$B136,Rekap!$C:$C,Out!G$5)</f>
        <v>0</v>
      </c>
      <c r="H136" s="24">
        <f>SUMIFS(Rekap!$D:$D,Rekap!$B:$B,Out!$B136,Rekap!$C:$C,Out!H$5)</f>
        <v>0</v>
      </c>
      <c r="I136" s="24">
        <f>SUMIFS(Rekap!$D:$D,Rekap!$B:$B,Out!$B136,Rekap!$C:$C,Out!I$5)</f>
        <v>0</v>
      </c>
      <c r="J136" s="24">
        <f>SUMIFS(Rekap!$D:$D,Rekap!$B:$B,Out!$B136,Rekap!$C:$C,Out!J$5)</f>
        <v>0</v>
      </c>
      <c r="K136" s="24">
        <f>SUMIFS(Rekap!$D:$D,Rekap!$B:$B,Out!$B136,Rekap!$C:$C,Out!K$5)</f>
        <v>0</v>
      </c>
      <c r="L136" s="24">
        <f>SUMIFS(Rekap!$D:$D,Rekap!$B:$B,Out!$B136,Rekap!$C:$C,Out!L$5)</f>
        <v>0</v>
      </c>
      <c r="M136" s="24">
        <f>SUMIFS(Rekap!$D:$D,Rekap!$B:$B,Out!$B136,Rekap!$C:$C,Out!M$5)</f>
        <v>0</v>
      </c>
      <c r="N136" s="24">
        <f>SUMIFS(Rekap!$D:$D,Rekap!$B:$B,Out!$B136,Rekap!$C:$C,Out!N$5)</f>
        <v>0</v>
      </c>
      <c r="O136" s="24">
        <f>SUMIFS(Rekap!$D:$D,Rekap!$B:$B,Out!$B136,Rekap!$C:$C,Out!O$5)</f>
        <v>0</v>
      </c>
      <c r="P136" s="24">
        <f>SUMIFS(Rekap!$D:$D,Rekap!$B:$B,Out!$B136,Rekap!$C:$C,Out!P$5)</f>
        <v>0</v>
      </c>
      <c r="Q136" s="24">
        <f>SUMIFS(Rekap!$D:$D,Rekap!$B:$B,Out!$B136,Rekap!$C:$C,Out!Q$5)</f>
        <v>0</v>
      </c>
      <c r="R136" s="24">
        <f>SUMIFS(Rekap!$D:$D,Rekap!$B:$B,Out!$B136,Rekap!$C:$C,Out!R$5)</f>
        <v>0</v>
      </c>
      <c r="S136" s="24">
        <f>SUMIFS(Rekap!$D:$D,Rekap!$B:$B,Out!$B136,Rekap!$C:$C,Out!S$5)</f>
        <v>0</v>
      </c>
      <c r="T136" s="24">
        <f>SUMIFS(Rekap!$D:$D,Rekap!$B:$B,Out!$B136,Rekap!$C:$C,Out!T$5)</f>
        <v>0</v>
      </c>
      <c r="V136" s="24">
        <f t="shared" si="2"/>
        <v>0</v>
      </c>
    </row>
    <row r="137" spans="2:22">
      <c r="B137" s="33" t="str">
        <f>Master!$B137</f>
        <v>Koko Lais/An'nur</v>
      </c>
      <c r="C137" s="24">
        <f>SUMIFS(Rekap!$D:$D,Rekap!$B:$B,Out!$B137,Rekap!$C:$C,Out!C$5)</f>
        <v>0</v>
      </c>
      <c r="D137" s="24">
        <f>SUMIFS(Rekap!$D:$D,Rekap!$B:$B,Out!$B137,Rekap!$C:$C,Out!D$5)</f>
        <v>0</v>
      </c>
      <c r="E137" s="24">
        <f>SUMIFS(Rekap!$D:$D,Rekap!$B:$B,Out!$B137,Rekap!$C:$C,Out!E$5)</f>
        <v>0</v>
      </c>
      <c r="F137" s="24">
        <f>SUMIFS(Rekap!$D:$D,Rekap!$B:$B,Out!$B137,Rekap!$C:$C,Out!F$5)</f>
        <v>0</v>
      </c>
      <c r="G137" s="24">
        <f>SUMIFS(Rekap!$D:$D,Rekap!$B:$B,Out!$B137,Rekap!$C:$C,Out!G$5)</f>
        <v>0</v>
      </c>
      <c r="H137" s="24">
        <f>SUMIFS(Rekap!$D:$D,Rekap!$B:$B,Out!$B137,Rekap!$C:$C,Out!H$5)</f>
        <v>0</v>
      </c>
      <c r="I137" s="24">
        <f>SUMIFS(Rekap!$D:$D,Rekap!$B:$B,Out!$B137,Rekap!$C:$C,Out!I$5)</f>
        <v>0</v>
      </c>
      <c r="J137" s="24">
        <f>SUMIFS(Rekap!$D:$D,Rekap!$B:$B,Out!$B137,Rekap!$C:$C,Out!J$5)</f>
        <v>0</v>
      </c>
      <c r="K137" s="24">
        <f>SUMIFS(Rekap!$D:$D,Rekap!$B:$B,Out!$B137,Rekap!$C:$C,Out!K$5)</f>
        <v>0</v>
      </c>
      <c r="L137" s="24">
        <f>SUMIFS(Rekap!$D:$D,Rekap!$B:$B,Out!$B137,Rekap!$C:$C,Out!L$5)</f>
        <v>0</v>
      </c>
      <c r="M137" s="24">
        <f>SUMIFS(Rekap!$D:$D,Rekap!$B:$B,Out!$B137,Rekap!$C:$C,Out!M$5)</f>
        <v>0</v>
      </c>
      <c r="N137" s="24">
        <f>SUMIFS(Rekap!$D:$D,Rekap!$B:$B,Out!$B137,Rekap!$C:$C,Out!N$5)</f>
        <v>0</v>
      </c>
      <c r="O137" s="24">
        <f>SUMIFS(Rekap!$D:$D,Rekap!$B:$B,Out!$B137,Rekap!$C:$C,Out!O$5)</f>
        <v>0</v>
      </c>
      <c r="P137" s="24">
        <f>SUMIFS(Rekap!$D:$D,Rekap!$B:$B,Out!$B137,Rekap!$C:$C,Out!P$5)</f>
        <v>0</v>
      </c>
      <c r="Q137" s="24">
        <f>SUMIFS(Rekap!$D:$D,Rekap!$B:$B,Out!$B137,Rekap!$C:$C,Out!Q$5)</f>
        <v>0</v>
      </c>
      <c r="R137" s="24">
        <f>SUMIFS(Rekap!$D:$D,Rekap!$B:$B,Out!$B137,Rekap!$C:$C,Out!R$5)</f>
        <v>0</v>
      </c>
      <c r="S137" s="24">
        <f>SUMIFS(Rekap!$D:$D,Rekap!$B:$B,Out!$B137,Rekap!$C:$C,Out!S$5)</f>
        <v>0</v>
      </c>
      <c r="T137" s="24">
        <f>SUMIFS(Rekap!$D:$D,Rekap!$B:$B,Out!$B137,Rekap!$C:$C,Out!T$5)</f>
        <v>0</v>
      </c>
      <c r="V137" s="24">
        <f t="shared" si="2"/>
        <v>0</v>
      </c>
    </row>
    <row r="138" spans="2:22">
      <c r="B138" s="33" t="str">
        <f>Master!$B138</f>
        <v>Kemeja Ali</v>
      </c>
      <c r="C138" s="24">
        <f>SUMIFS(Rekap!$D:$D,Rekap!$B:$B,Out!$B138,Rekap!$C:$C,Out!C$5)</f>
        <v>0</v>
      </c>
      <c r="D138" s="24">
        <f>SUMIFS(Rekap!$D:$D,Rekap!$B:$B,Out!$B138,Rekap!$C:$C,Out!D$5)</f>
        <v>0</v>
      </c>
      <c r="E138" s="24">
        <f>SUMIFS(Rekap!$D:$D,Rekap!$B:$B,Out!$B138,Rekap!$C:$C,Out!E$5)</f>
        <v>0</v>
      </c>
      <c r="F138" s="24">
        <f>SUMIFS(Rekap!$D:$D,Rekap!$B:$B,Out!$B138,Rekap!$C:$C,Out!F$5)</f>
        <v>0</v>
      </c>
      <c r="G138" s="24">
        <f>SUMIFS(Rekap!$D:$D,Rekap!$B:$B,Out!$B138,Rekap!$C:$C,Out!G$5)</f>
        <v>0</v>
      </c>
      <c r="H138" s="24">
        <f>SUMIFS(Rekap!$D:$D,Rekap!$B:$B,Out!$B138,Rekap!$C:$C,Out!H$5)</f>
        <v>0</v>
      </c>
      <c r="I138" s="24">
        <f>SUMIFS(Rekap!$D:$D,Rekap!$B:$B,Out!$B138,Rekap!$C:$C,Out!I$5)</f>
        <v>0</v>
      </c>
      <c r="J138" s="24">
        <f>SUMIFS(Rekap!$D:$D,Rekap!$B:$B,Out!$B138,Rekap!$C:$C,Out!J$5)</f>
        <v>0</v>
      </c>
      <c r="K138" s="24">
        <f>SUMIFS(Rekap!$D:$D,Rekap!$B:$B,Out!$B138,Rekap!$C:$C,Out!K$5)</f>
        <v>0</v>
      </c>
      <c r="L138" s="24">
        <f>SUMIFS(Rekap!$D:$D,Rekap!$B:$B,Out!$B138,Rekap!$C:$C,Out!L$5)</f>
        <v>0</v>
      </c>
      <c r="M138" s="24">
        <f>SUMIFS(Rekap!$D:$D,Rekap!$B:$B,Out!$B138,Rekap!$C:$C,Out!M$5)</f>
        <v>0</v>
      </c>
      <c r="N138" s="24">
        <f>SUMIFS(Rekap!$D:$D,Rekap!$B:$B,Out!$B138,Rekap!$C:$C,Out!N$5)</f>
        <v>0</v>
      </c>
      <c r="O138" s="24">
        <f>SUMIFS(Rekap!$D:$D,Rekap!$B:$B,Out!$B138,Rekap!$C:$C,Out!O$5)</f>
        <v>0</v>
      </c>
      <c r="P138" s="24">
        <f>SUMIFS(Rekap!$D:$D,Rekap!$B:$B,Out!$B138,Rekap!$C:$C,Out!P$5)</f>
        <v>0</v>
      </c>
      <c r="Q138" s="24">
        <f>SUMIFS(Rekap!$D:$D,Rekap!$B:$B,Out!$B138,Rekap!$C:$C,Out!Q$5)</f>
        <v>0</v>
      </c>
      <c r="R138" s="24">
        <f>SUMIFS(Rekap!$D:$D,Rekap!$B:$B,Out!$B138,Rekap!$C:$C,Out!R$5)</f>
        <v>0</v>
      </c>
      <c r="S138" s="24">
        <f>SUMIFS(Rekap!$D:$D,Rekap!$B:$B,Out!$B138,Rekap!$C:$C,Out!S$5)</f>
        <v>0</v>
      </c>
      <c r="T138" s="24">
        <f>SUMIFS(Rekap!$D:$D,Rekap!$B:$B,Out!$B138,Rekap!$C:$C,Out!T$5)</f>
        <v>0</v>
      </c>
      <c r="V138" s="24">
        <f t="shared" si="2"/>
        <v>0</v>
      </c>
    </row>
    <row r="139" spans="2:22">
      <c r="B139" s="33" t="str">
        <f>Master!$B139</f>
        <v>Koko Nabel</v>
      </c>
      <c r="C139" s="24">
        <f>SUMIFS(Rekap!$D:$D,Rekap!$B:$B,Out!$B139,Rekap!$C:$C,Out!C$5)</f>
        <v>0</v>
      </c>
      <c r="D139" s="24">
        <f>SUMIFS(Rekap!$D:$D,Rekap!$B:$B,Out!$B139,Rekap!$C:$C,Out!D$5)</f>
        <v>0</v>
      </c>
      <c r="E139" s="24">
        <f>SUMIFS(Rekap!$D:$D,Rekap!$B:$B,Out!$B139,Rekap!$C:$C,Out!E$5)</f>
        <v>0</v>
      </c>
      <c r="F139" s="24">
        <f>SUMIFS(Rekap!$D:$D,Rekap!$B:$B,Out!$B139,Rekap!$C:$C,Out!F$5)</f>
        <v>0</v>
      </c>
      <c r="G139" s="24">
        <f>SUMIFS(Rekap!$D:$D,Rekap!$B:$B,Out!$B139,Rekap!$C:$C,Out!G$5)</f>
        <v>0</v>
      </c>
      <c r="H139" s="24">
        <f>SUMIFS(Rekap!$D:$D,Rekap!$B:$B,Out!$B139,Rekap!$C:$C,Out!H$5)</f>
        <v>0</v>
      </c>
      <c r="I139" s="24">
        <f>SUMIFS(Rekap!$D:$D,Rekap!$B:$B,Out!$B139,Rekap!$C:$C,Out!I$5)</f>
        <v>0</v>
      </c>
      <c r="J139" s="24">
        <f>SUMIFS(Rekap!$D:$D,Rekap!$B:$B,Out!$B139,Rekap!$C:$C,Out!J$5)</f>
        <v>0</v>
      </c>
      <c r="K139" s="24">
        <f>SUMIFS(Rekap!$D:$D,Rekap!$B:$B,Out!$B139,Rekap!$C:$C,Out!K$5)</f>
        <v>0</v>
      </c>
      <c r="L139" s="24">
        <f>SUMIFS(Rekap!$D:$D,Rekap!$B:$B,Out!$B139,Rekap!$C:$C,Out!L$5)</f>
        <v>0</v>
      </c>
      <c r="M139" s="24">
        <f>SUMIFS(Rekap!$D:$D,Rekap!$B:$B,Out!$B139,Rekap!$C:$C,Out!M$5)</f>
        <v>0</v>
      </c>
      <c r="N139" s="24">
        <f>SUMIFS(Rekap!$D:$D,Rekap!$B:$B,Out!$B139,Rekap!$C:$C,Out!N$5)</f>
        <v>0</v>
      </c>
      <c r="O139" s="24">
        <f>SUMIFS(Rekap!$D:$D,Rekap!$B:$B,Out!$B139,Rekap!$C:$C,Out!O$5)</f>
        <v>0</v>
      </c>
      <c r="P139" s="24">
        <f>SUMIFS(Rekap!$D:$D,Rekap!$B:$B,Out!$B139,Rekap!$C:$C,Out!P$5)</f>
        <v>0</v>
      </c>
      <c r="Q139" s="24">
        <f>SUMIFS(Rekap!$D:$D,Rekap!$B:$B,Out!$B139,Rekap!$C:$C,Out!Q$5)</f>
        <v>0</v>
      </c>
      <c r="R139" s="24">
        <f>SUMIFS(Rekap!$D:$D,Rekap!$B:$B,Out!$B139,Rekap!$C:$C,Out!R$5)</f>
        <v>0</v>
      </c>
      <c r="S139" s="24">
        <f>SUMIFS(Rekap!$D:$D,Rekap!$B:$B,Out!$B139,Rekap!$C:$C,Out!S$5)</f>
        <v>0</v>
      </c>
      <c r="T139" s="24">
        <f>SUMIFS(Rekap!$D:$D,Rekap!$B:$B,Out!$B139,Rekap!$C:$C,Out!T$5)</f>
        <v>0</v>
      </c>
      <c r="V139" s="24">
        <f t="shared" si="2"/>
        <v>0</v>
      </c>
    </row>
    <row r="140" spans="2:22">
      <c r="B140" s="33" t="str">
        <f>Master!$B140</f>
        <v>Gamis Zulfa</v>
      </c>
      <c r="C140" s="24">
        <f>SUMIFS(Rekap!$D:$D,Rekap!$B:$B,Out!$B140,Rekap!$C:$C,Out!C$5)</f>
        <v>0</v>
      </c>
      <c r="D140" s="24">
        <f>SUMIFS(Rekap!$D:$D,Rekap!$B:$B,Out!$B140,Rekap!$C:$C,Out!D$5)</f>
        <v>0</v>
      </c>
      <c r="E140" s="24">
        <f>SUMIFS(Rekap!$D:$D,Rekap!$B:$B,Out!$B140,Rekap!$C:$C,Out!E$5)</f>
        <v>0</v>
      </c>
      <c r="F140" s="24">
        <f>SUMIFS(Rekap!$D:$D,Rekap!$B:$B,Out!$B140,Rekap!$C:$C,Out!F$5)</f>
        <v>0</v>
      </c>
      <c r="G140" s="24">
        <f>SUMIFS(Rekap!$D:$D,Rekap!$B:$B,Out!$B140,Rekap!$C:$C,Out!G$5)</f>
        <v>0</v>
      </c>
      <c r="H140" s="24">
        <f>SUMIFS(Rekap!$D:$D,Rekap!$B:$B,Out!$B140,Rekap!$C:$C,Out!H$5)</f>
        <v>0</v>
      </c>
      <c r="I140" s="24">
        <f>SUMIFS(Rekap!$D:$D,Rekap!$B:$B,Out!$B140,Rekap!$C:$C,Out!I$5)</f>
        <v>0</v>
      </c>
      <c r="J140" s="24">
        <f>SUMIFS(Rekap!$D:$D,Rekap!$B:$B,Out!$B140,Rekap!$C:$C,Out!J$5)</f>
        <v>0</v>
      </c>
      <c r="K140" s="24">
        <f>SUMIFS(Rekap!$D:$D,Rekap!$B:$B,Out!$B140,Rekap!$C:$C,Out!K$5)</f>
        <v>0</v>
      </c>
      <c r="L140" s="24">
        <f>SUMIFS(Rekap!$D:$D,Rekap!$B:$B,Out!$B140,Rekap!$C:$C,Out!L$5)</f>
        <v>0</v>
      </c>
      <c r="M140" s="24">
        <f>SUMIFS(Rekap!$D:$D,Rekap!$B:$B,Out!$B140,Rekap!$C:$C,Out!M$5)</f>
        <v>0</v>
      </c>
      <c r="N140" s="24">
        <f>SUMIFS(Rekap!$D:$D,Rekap!$B:$B,Out!$B140,Rekap!$C:$C,Out!N$5)</f>
        <v>0</v>
      </c>
      <c r="O140" s="24">
        <f>SUMIFS(Rekap!$D:$D,Rekap!$B:$B,Out!$B140,Rekap!$C:$C,Out!O$5)</f>
        <v>0</v>
      </c>
      <c r="P140" s="24">
        <f>SUMIFS(Rekap!$D:$D,Rekap!$B:$B,Out!$B140,Rekap!$C:$C,Out!P$5)</f>
        <v>0</v>
      </c>
      <c r="Q140" s="24">
        <f>SUMIFS(Rekap!$D:$D,Rekap!$B:$B,Out!$B140,Rekap!$C:$C,Out!Q$5)</f>
        <v>0</v>
      </c>
      <c r="R140" s="24">
        <f>SUMIFS(Rekap!$D:$D,Rekap!$B:$B,Out!$B140,Rekap!$C:$C,Out!R$5)</f>
        <v>0</v>
      </c>
      <c r="S140" s="24">
        <f>SUMIFS(Rekap!$D:$D,Rekap!$B:$B,Out!$B140,Rekap!$C:$C,Out!S$5)</f>
        <v>0</v>
      </c>
      <c r="T140" s="24">
        <f>SUMIFS(Rekap!$D:$D,Rekap!$B:$B,Out!$B140,Rekap!$C:$C,Out!T$5)</f>
        <v>0</v>
      </c>
      <c r="V140" s="24">
        <f t="shared" si="2"/>
        <v>0</v>
      </c>
    </row>
    <row r="141" spans="2:22">
      <c r="B141" s="33" t="str">
        <f>Master!$B141</f>
        <v>Mukena Bali Anak</v>
      </c>
      <c r="C141" s="24">
        <f>SUMIFS(Rekap!$D:$D,Rekap!$B:$B,Out!$B141,Rekap!$C:$C,Out!C$5)</f>
        <v>0</v>
      </c>
      <c r="D141" s="24">
        <f>SUMIFS(Rekap!$D:$D,Rekap!$B:$B,Out!$B141,Rekap!$C:$C,Out!D$5)</f>
        <v>0</v>
      </c>
      <c r="E141" s="24">
        <f>SUMIFS(Rekap!$D:$D,Rekap!$B:$B,Out!$B141,Rekap!$C:$C,Out!E$5)</f>
        <v>0</v>
      </c>
      <c r="F141" s="24">
        <f>SUMIFS(Rekap!$D:$D,Rekap!$B:$B,Out!$B141,Rekap!$C:$C,Out!F$5)</f>
        <v>0</v>
      </c>
      <c r="G141" s="24">
        <f>SUMIFS(Rekap!$D:$D,Rekap!$B:$B,Out!$B141,Rekap!$C:$C,Out!G$5)</f>
        <v>0</v>
      </c>
      <c r="H141" s="24">
        <f>SUMIFS(Rekap!$D:$D,Rekap!$B:$B,Out!$B141,Rekap!$C:$C,Out!H$5)</f>
        <v>0</v>
      </c>
      <c r="I141" s="24">
        <f>SUMIFS(Rekap!$D:$D,Rekap!$B:$B,Out!$B141,Rekap!$C:$C,Out!I$5)</f>
        <v>0</v>
      </c>
      <c r="J141" s="24">
        <f>SUMIFS(Rekap!$D:$D,Rekap!$B:$B,Out!$B141,Rekap!$C:$C,Out!J$5)</f>
        <v>0</v>
      </c>
      <c r="K141" s="24">
        <f>SUMIFS(Rekap!$D:$D,Rekap!$B:$B,Out!$B141,Rekap!$C:$C,Out!K$5)</f>
        <v>0</v>
      </c>
      <c r="L141" s="24">
        <f>SUMIFS(Rekap!$D:$D,Rekap!$B:$B,Out!$B141,Rekap!$C:$C,Out!L$5)</f>
        <v>0</v>
      </c>
      <c r="M141" s="24">
        <f>SUMIFS(Rekap!$D:$D,Rekap!$B:$B,Out!$B141,Rekap!$C:$C,Out!M$5)</f>
        <v>0</v>
      </c>
      <c r="N141" s="24">
        <f>SUMIFS(Rekap!$D:$D,Rekap!$B:$B,Out!$B141,Rekap!$C:$C,Out!N$5)</f>
        <v>0</v>
      </c>
      <c r="O141" s="24">
        <f>SUMIFS(Rekap!$D:$D,Rekap!$B:$B,Out!$B141,Rekap!$C:$C,Out!O$5)</f>
        <v>0</v>
      </c>
      <c r="P141" s="24">
        <f>SUMIFS(Rekap!$D:$D,Rekap!$B:$B,Out!$B141,Rekap!$C:$C,Out!P$5)</f>
        <v>0</v>
      </c>
      <c r="Q141" s="24">
        <f>SUMIFS(Rekap!$D:$D,Rekap!$B:$B,Out!$B141,Rekap!$C:$C,Out!Q$5)</f>
        <v>0</v>
      </c>
      <c r="R141" s="24">
        <f>SUMIFS(Rekap!$D:$D,Rekap!$B:$B,Out!$B141,Rekap!$C:$C,Out!R$5)</f>
        <v>0</v>
      </c>
      <c r="S141" s="24">
        <f>SUMIFS(Rekap!$D:$D,Rekap!$B:$B,Out!$B141,Rekap!$C:$C,Out!S$5)</f>
        <v>0</v>
      </c>
      <c r="T141" s="24">
        <f>SUMIFS(Rekap!$D:$D,Rekap!$B:$B,Out!$B141,Rekap!$C:$C,Out!T$5)</f>
        <v>0</v>
      </c>
      <c r="V141" s="24">
        <f t="shared" si="2"/>
        <v>0</v>
      </c>
    </row>
    <row r="142" spans="2:22">
      <c r="B142" s="33" t="str">
        <f>Master!$B142</f>
        <v>Mukena bordir Anak</v>
      </c>
      <c r="C142" s="24">
        <f>SUMIFS(Rekap!$D:$D,Rekap!$B:$B,Out!$B142,Rekap!$C:$C,Out!C$5)</f>
        <v>0</v>
      </c>
      <c r="D142" s="24">
        <f>SUMIFS(Rekap!$D:$D,Rekap!$B:$B,Out!$B142,Rekap!$C:$C,Out!D$5)</f>
        <v>0</v>
      </c>
      <c r="E142" s="24">
        <f>SUMIFS(Rekap!$D:$D,Rekap!$B:$B,Out!$B142,Rekap!$C:$C,Out!E$5)</f>
        <v>0</v>
      </c>
      <c r="F142" s="24">
        <f>SUMIFS(Rekap!$D:$D,Rekap!$B:$B,Out!$B142,Rekap!$C:$C,Out!F$5)</f>
        <v>0</v>
      </c>
      <c r="G142" s="24">
        <f>SUMIFS(Rekap!$D:$D,Rekap!$B:$B,Out!$B142,Rekap!$C:$C,Out!G$5)</f>
        <v>0</v>
      </c>
      <c r="H142" s="24">
        <f>SUMIFS(Rekap!$D:$D,Rekap!$B:$B,Out!$B142,Rekap!$C:$C,Out!H$5)</f>
        <v>0</v>
      </c>
      <c r="I142" s="24">
        <f>SUMIFS(Rekap!$D:$D,Rekap!$B:$B,Out!$B142,Rekap!$C:$C,Out!I$5)</f>
        <v>0</v>
      </c>
      <c r="J142" s="24">
        <f>SUMIFS(Rekap!$D:$D,Rekap!$B:$B,Out!$B142,Rekap!$C:$C,Out!J$5)</f>
        <v>0</v>
      </c>
      <c r="K142" s="24">
        <f>SUMIFS(Rekap!$D:$D,Rekap!$B:$B,Out!$B142,Rekap!$C:$C,Out!K$5)</f>
        <v>0</v>
      </c>
      <c r="L142" s="24">
        <f>SUMIFS(Rekap!$D:$D,Rekap!$B:$B,Out!$B142,Rekap!$C:$C,Out!L$5)</f>
        <v>0</v>
      </c>
      <c r="M142" s="24">
        <f>SUMIFS(Rekap!$D:$D,Rekap!$B:$B,Out!$B142,Rekap!$C:$C,Out!M$5)</f>
        <v>0</v>
      </c>
      <c r="N142" s="24">
        <f>SUMIFS(Rekap!$D:$D,Rekap!$B:$B,Out!$B142,Rekap!$C:$C,Out!N$5)</f>
        <v>0</v>
      </c>
      <c r="O142" s="24">
        <f>SUMIFS(Rekap!$D:$D,Rekap!$B:$B,Out!$B142,Rekap!$C:$C,Out!O$5)</f>
        <v>0</v>
      </c>
      <c r="P142" s="24">
        <f>SUMIFS(Rekap!$D:$D,Rekap!$B:$B,Out!$B142,Rekap!$C:$C,Out!P$5)</f>
        <v>0</v>
      </c>
      <c r="Q142" s="24">
        <f>SUMIFS(Rekap!$D:$D,Rekap!$B:$B,Out!$B142,Rekap!$C:$C,Out!Q$5)</f>
        <v>0</v>
      </c>
      <c r="R142" s="24">
        <f>SUMIFS(Rekap!$D:$D,Rekap!$B:$B,Out!$B142,Rekap!$C:$C,Out!R$5)</f>
        <v>0</v>
      </c>
      <c r="S142" s="24">
        <f>SUMIFS(Rekap!$D:$D,Rekap!$B:$B,Out!$B142,Rekap!$C:$C,Out!S$5)</f>
        <v>0</v>
      </c>
      <c r="T142" s="24">
        <f>SUMIFS(Rekap!$D:$D,Rekap!$B:$B,Out!$B142,Rekap!$C:$C,Out!T$5)</f>
        <v>0</v>
      </c>
      <c r="V142" s="24">
        <f t="shared" si="2"/>
        <v>0</v>
      </c>
    </row>
    <row r="143" spans="2:22">
      <c r="B143" s="33" t="str">
        <f>Master!$B143</f>
        <v>Mukena Bordir Jumbo</v>
      </c>
      <c r="C143" s="24">
        <f>SUMIFS(Rekap!$D:$D,Rekap!$B:$B,Out!$B143,Rekap!$C:$C,Out!C$5)</f>
        <v>0</v>
      </c>
      <c r="D143" s="24">
        <f>SUMIFS(Rekap!$D:$D,Rekap!$B:$B,Out!$B143,Rekap!$C:$C,Out!D$5)</f>
        <v>0</v>
      </c>
      <c r="E143" s="24">
        <f>SUMIFS(Rekap!$D:$D,Rekap!$B:$B,Out!$B143,Rekap!$C:$C,Out!E$5)</f>
        <v>0</v>
      </c>
      <c r="F143" s="24">
        <f>SUMIFS(Rekap!$D:$D,Rekap!$B:$B,Out!$B143,Rekap!$C:$C,Out!F$5)</f>
        <v>0</v>
      </c>
      <c r="G143" s="24">
        <f>SUMIFS(Rekap!$D:$D,Rekap!$B:$B,Out!$B143,Rekap!$C:$C,Out!G$5)</f>
        <v>0</v>
      </c>
      <c r="H143" s="24">
        <f>SUMIFS(Rekap!$D:$D,Rekap!$B:$B,Out!$B143,Rekap!$C:$C,Out!H$5)</f>
        <v>0</v>
      </c>
      <c r="I143" s="24">
        <f>SUMIFS(Rekap!$D:$D,Rekap!$B:$B,Out!$B143,Rekap!$C:$C,Out!I$5)</f>
        <v>0</v>
      </c>
      <c r="J143" s="24">
        <f>SUMIFS(Rekap!$D:$D,Rekap!$B:$B,Out!$B143,Rekap!$C:$C,Out!J$5)</f>
        <v>0</v>
      </c>
      <c r="K143" s="24">
        <f>SUMIFS(Rekap!$D:$D,Rekap!$B:$B,Out!$B143,Rekap!$C:$C,Out!K$5)</f>
        <v>0</v>
      </c>
      <c r="L143" s="24">
        <f>SUMIFS(Rekap!$D:$D,Rekap!$B:$B,Out!$B143,Rekap!$C:$C,Out!L$5)</f>
        <v>0</v>
      </c>
      <c r="M143" s="24">
        <f>SUMIFS(Rekap!$D:$D,Rekap!$B:$B,Out!$B143,Rekap!$C:$C,Out!M$5)</f>
        <v>0</v>
      </c>
      <c r="N143" s="24">
        <f>SUMIFS(Rekap!$D:$D,Rekap!$B:$B,Out!$B143,Rekap!$C:$C,Out!N$5)</f>
        <v>0</v>
      </c>
      <c r="O143" s="24">
        <f>SUMIFS(Rekap!$D:$D,Rekap!$B:$B,Out!$B143,Rekap!$C:$C,Out!O$5)</f>
        <v>0</v>
      </c>
      <c r="P143" s="24">
        <f>SUMIFS(Rekap!$D:$D,Rekap!$B:$B,Out!$B143,Rekap!$C:$C,Out!P$5)</f>
        <v>0</v>
      </c>
      <c r="Q143" s="24">
        <f>SUMIFS(Rekap!$D:$D,Rekap!$B:$B,Out!$B143,Rekap!$C:$C,Out!Q$5)</f>
        <v>0</v>
      </c>
      <c r="R143" s="24">
        <f>SUMIFS(Rekap!$D:$D,Rekap!$B:$B,Out!$B143,Rekap!$C:$C,Out!R$5)</f>
        <v>0</v>
      </c>
      <c r="S143" s="24">
        <f>SUMIFS(Rekap!$D:$D,Rekap!$B:$B,Out!$B143,Rekap!$C:$C,Out!S$5)</f>
        <v>0</v>
      </c>
      <c r="T143" s="24">
        <f>SUMIFS(Rekap!$D:$D,Rekap!$B:$B,Out!$B143,Rekap!$C:$C,Out!T$5)</f>
        <v>0</v>
      </c>
      <c r="V143" s="24">
        <f t="shared" si="2"/>
        <v>0</v>
      </c>
    </row>
    <row r="144" spans="2:22">
      <c r="B144" s="33" t="str">
        <f>Master!$B144</f>
        <v>Mukens Lukis Anak</v>
      </c>
      <c r="C144" s="24">
        <f>SUMIFS(Rekap!$D:$D,Rekap!$B:$B,Out!$B144,Rekap!$C:$C,Out!C$5)</f>
        <v>0</v>
      </c>
      <c r="D144" s="24">
        <f>SUMIFS(Rekap!$D:$D,Rekap!$B:$B,Out!$B144,Rekap!$C:$C,Out!D$5)</f>
        <v>0</v>
      </c>
      <c r="E144" s="24">
        <f>SUMIFS(Rekap!$D:$D,Rekap!$B:$B,Out!$B144,Rekap!$C:$C,Out!E$5)</f>
        <v>0</v>
      </c>
      <c r="F144" s="24">
        <f>SUMIFS(Rekap!$D:$D,Rekap!$B:$B,Out!$B144,Rekap!$C:$C,Out!F$5)</f>
        <v>0</v>
      </c>
      <c r="G144" s="24">
        <f>SUMIFS(Rekap!$D:$D,Rekap!$B:$B,Out!$B144,Rekap!$C:$C,Out!G$5)</f>
        <v>0</v>
      </c>
      <c r="H144" s="24">
        <f>SUMIFS(Rekap!$D:$D,Rekap!$B:$B,Out!$B144,Rekap!$C:$C,Out!H$5)</f>
        <v>0</v>
      </c>
      <c r="I144" s="24">
        <f>SUMIFS(Rekap!$D:$D,Rekap!$B:$B,Out!$B144,Rekap!$C:$C,Out!I$5)</f>
        <v>0</v>
      </c>
      <c r="J144" s="24">
        <f>SUMIFS(Rekap!$D:$D,Rekap!$B:$B,Out!$B144,Rekap!$C:$C,Out!J$5)</f>
        <v>0</v>
      </c>
      <c r="K144" s="24">
        <f>SUMIFS(Rekap!$D:$D,Rekap!$B:$B,Out!$B144,Rekap!$C:$C,Out!K$5)</f>
        <v>0</v>
      </c>
      <c r="L144" s="24">
        <f>SUMIFS(Rekap!$D:$D,Rekap!$B:$B,Out!$B144,Rekap!$C:$C,Out!L$5)</f>
        <v>0</v>
      </c>
      <c r="M144" s="24">
        <f>SUMIFS(Rekap!$D:$D,Rekap!$B:$B,Out!$B144,Rekap!$C:$C,Out!M$5)</f>
        <v>0</v>
      </c>
      <c r="N144" s="24">
        <f>SUMIFS(Rekap!$D:$D,Rekap!$B:$B,Out!$B144,Rekap!$C:$C,Out!N$5)</f>
        <v>0</v>
      </c>
      <c r="O144" s="24">
        <f>SUMIFS(Rekap!$D:$D,Rekap!$B:$B,Out!$B144,Rekap!$C:$C,Out!O$5)</f>
        <v>0</v>
      </c>
      <c r="P144" s="24">
        <f>SUMIFS(Rekap!$D:$D,Rekap!$B:$B,Out!$B144,Rekap!$C:$C,Out!P$5)</f>
        <v>0</v>
      </c>
      <c r="Q144" s="24">
        <f>SUMIFS(Rekap!$D:$D,Rekap!$B:$B,Out!$B144,Rekap!$C:$C,Out!Q$5)</f>
        <v>0</v>
      </c>
      <c r="R144" s="24">
        <f>SUMIFS(Rekap!$D:$D,Rekap!$B:$B,Out!$B144,Rekap!$C:$C,Out!R$5)</f>
        <v>0</v>
      </c>
      <c r="S144" s="24">
        <f>SUMIFS(Rekap!$D:$D,Rekap!$B:$B,Out!$B144,Rekap!$C:$C,Out!S$5)</f>
        <v>0</v>
      </c>
      <c r="T144" s="24">
        <f>SUMIFS(Rekap!$D:$D,Rekap!$B:$B,Out!$B144,Rekap!$C:$C,Out!T$5)</f>
        <v>0</v>
      </c>
      <c r="V144" s="24">
        <f t="shared" si="2"/>
        <v>0</v>
      </c>
    </row>
    <row r="145" spans="2:22">
      <c r="B145" s="33" t="str">
        <f>Master!$B145</f>
        <v>Kemeja Barcelona</v>
      </c>
      <c r="C145" s="24">
        <f>SUMIFS(Rekap!$D:$D,Rekap!$B:$B,Out!$B145,Rekap!$C:$C,Out!C$5)</f>
        <v>0</v>
      </c>
      <c r="D145" s="24">
        <f>SUMIFS(Rekap!$D:$D,Rekap!$B:$B,Out!$B145,Rekap!$C:$C,Out!D$5)</f>
        <v>0</v>
      </c>
      <c r="E145" s="24">
        <f>SUMIFS(Rekap!$D:$D,Rekap!$B:$B,Out!$B145,Rekap!$C:$C,Out!E$5)</f>
        <v>0</v>
      </c>
      <c r="F145" s="24">
        <f>SUMIFS(Rekap!$D:$D,Rekap!$B:$B,Out!$B145,Rekap!$C:$C,Out!F$5)</f>
        <v>0</v>
      </c>
      <c r="G145" s="24">
        <f>SUMIFS(Rekap!$D:$D,Rekap!$B:$B,Out!$B145,Rekap!$C:$C,Out!G$5)</f>
        <v>0</v>
      </c>
      <c r="H145" s="24">
        <f>SUMIFS(Rekap!$D:$D,Rekap!$B:$B,Out!$B145,Rekap!$C:$C,Out!H$5)</f>
        <v>0</v>
      </c>
      <c r="I145" s="24">
        <f>SUMIFS(Rekap!$D:$D,Rekap!$B:$B,Out!$B145,Rekap!$C:$C,Out!I$5)</f>
        <v>0</v>
      </c>
      <c r="J145" s="24">
        <f>SUMIFS(Rekap!$D:$D,Rekap!$B:$B,Out!$B145,Rekap!$C:$C,Out!J$5)</f>
        <v>0</v>
      </c>
      <c r="K145" s="24">
        <f>SUMIFS(Rekap!$D:$D,Rekap!$B:$B,Out!$B145,Rekap!$C:$C,Out!K$5)</f>
        <v>0</v>
      </c>
      <c r="L145" s="24">
        <f>SUMIFS(Rekap!$D:$D,Rekap!$B:$B,Out!$B145,Rekap!$C:$C,Out!L$5)</f>
        <v>0</v>
      </c>
      <c r="M145" s="24">
        <f>SUMIFS(Rekap!$D:$D,Rekap!$B:$B,Out!$B145,Rekap!$C:$C,Out!M$5)</f>
        <v>0</v>
      </c>
      <c r="N145" s="24">
        <f>SUMIFS(Rekap!$D:$D,Rekap!$B:$B,Out!$B145,Rekap!$C:$C,Out!N$5)</f>
        <v>0</v>
      </c>
      <c r="O145" s="24">
        <f>SUMIFS(Rekap!$D:$D,Rekap!$B:$B,Out!$B145,Rekap!$C:$C,Out!O$5)</f>
        <v>0</v>
      </c>
      <c r="P145" s="24">
        <f>SUMIFS(Rekap!$D:$D,Rekap!$B:$B,Out!$B145,Rekap!$C:$C,Out!P$5)</f>
        <v>0</v>
      </c>
      <c r="Q145" s="24">
        <f>SUMIFS(Rekap!$D:$D,Rekap!$B:$B,Out!$B145,Rekap!$C:$C,Out!Q$5)</f>
        <v>0</v>
      </c>
      <c r="R145" s="24">
        <f>SUMIFS(Rekap!$D:$D,Rekap!$B:$B,Out!$B145,Rekap!$C:$C,Out!R$5)</f>
        <v>0</v>
      </c>
      <c r="S145" s="24">
        <f>SUMIFS(Rekap!$D:$D,Rekap!$B:$B,Out!$B145,Rekap!$C:$C,Out!S$5)</f>
        <v>0</v>
      </c>
      <c r="T145" s="24">
        <f>SUMIFS(Rekap!$D:$D,Rekap!$B:$B,Out!$B145,Rekap!$C:$C,Out!T$5)</f>
        <v>0</v>
      </c>
      <c r="V145" s="24">
        <f t="shared" si="2"/>
        <v>0</v>
      </c>
    </row>
    <row r="146" spans="2:22">
      <c r="B146" s="33" t="str">
        <f>Master!$B146</f>
        <v>Celana Street Pita</v>
      </c>
      <c r="C146" s="24">
        <f>SUMIFS(Rekap!$D:$D,Rekap!$B:$B,Out!$B146,Rekap!$C:$C,Out!C$5)</f>
        <v>0</v>
      </c>
      <c r="D146" s="24">
        <f>SUMIFS(Rekap!$D:$D,Rekap!$B:$B,Out!$B146,Rekap!$C:$C,Out!D$5)</f>
        <v>0</v>
      </c>
      <c r="E146" s="24">
        <f>SUMIFS(Rekap!$D:$D,Rekap!$B:$B,Out!$B146,Rekap!$C:$C,Out!E$5)</f>
        <v>0</v>
      </c>
      <c r="F146" s="24">
        <f>SUMIFS(Rekap!$D:$D,Rekap!$B:$B,Out!$B146,Rekap!$C:$C,Out!F$5)</f>
        <v>0</v>
      </c>
      <c r="G146" s="24">
        <f>SUMIFS(Rekap!$D:$D,Rekap!$B:$B,Out!$B146,Rekap!$C:$C,Out!G$5)</f>
        <v>0</v>
      </c>
      <c r="H146" s="24">
        <f>SUMIFS(Rekap!$D:$D,Rekap!$B:$B,Out!$B146,Rekap!$C:$C,Out!H$5)</f>
        <v>0</v>
      </c>
      <c r="I146" s="24">
        <f>SUMIFS(Rekap!$D:$D,Rekap!$B:$B,Out!$B146,Rekap!$C:$C,Out!I$5)</f>
        <v>0</v>
      </c>
      <c r="J146" s="24">
        <f>SUMIFS(Rekap!$D:$D,Rekap!$B:$B,Out!$B146,Rekap!$C:$C,Out!J$5)</f>
        <v>0</v>
      </c>
      <c r="K146" s="24">
        <f>SUMIFS(Rekap!$D:$D,Rekap!$B:$B,Out!$B146,Rekap!$C:$C,Out!K$5)</f>
        <v>0</v>
      </c>
      <c r="L146" s="24">
        <f>SUMIFS(Rekap!$D:$D,Rekap!$B:$B,Out!$B146,Rekap!$C:$C,Out!L$5)</f>
        <v>0</v>
      </c>
      <c r="M146" s="24">
        <f>SUMIFS(Rekap!$D:$D,Rekap!$B:$B,Out!$B146,Rekap!$C:$C,Out!M$5)</f>
        <v>0</v>
      </c>
      <c r="N146" s="24">
        <f>SUMIFS(Rekap!$D:$D,Rekap!$B:$B,Out!$B146,Rekap!$C:$C,Out!N$5)</f>
        <v>0</v>
      </c>
      <c r="O146" s="24">
        <f>SUMIFS(Rekap!$D:$D,Rekap!$B:$B,Out!$B146,Rekap!$C:$C,Out!O$5)</f>
        <v>0</v>
      </c>
      <c r="P146" s="24">
        <f>SUMIFS(Rekap!$D:$D,Rekap!$B:$B,Out!$B146,Rekap!$C:$C,Out!P$5)</f>
        <v>0</v>
      </c>
      <c r="Q146" s="24">
        <f>SUMIFS(Rekap!$D:$D,Rekap!$B:$B,Out!$B146,Rekap!$C:$C,Out!Q$5)</f>
        <v>0</v>
      </c>
      <c r="R146" s="24">
        <f>SUMIFS(Rekap!$D:$D,Rekap!$B:$B,Out!$B146,Rekap!$C:$C,Out!R$5)</f>
        <v>0</v>
      </c>
      <c r="S146" s="24">
        <f>SUMIFS(Rekap!$D:$D,Rekap!$B:$B,Out!$B146,Rekap!$C:$C,Out!S$5)</f>
        <v>0</v>
      </c>
      <c r="T146" s="24">
        <f>SUMIFS(Rekap!$D:$D,Rekap!$B:$B,Out!$B146,Rekap!$C:$C,Out!T$5)</f>
        <v>0</v>
      </c>
      <c r="V146" s="24">
        <f t="shared" si="2"/>
        <v>0</v>
      </c>
    </row>
    <row r="147" spans="2:22">
      <c r="B147" s="33" t="str">
        <f>Master!$B147</f>
        <v>Jeans Petit</v>
      </c>
      <c r="C147" s="24">
        <f>SUMIFS(Rekap!$D:$D,Rekap!$B:$B,Out!$B147,Rekap!$C:$C,Out!C$5)</f>
        <v>0</v>
      </c>
      <c r="D147" s="24">
        <f>SUMIFS(Rekap!$D:$D,Rekap!$B:$B,Out!$B147,Rekap!$C:$C,Out!D$5)</f>
        <v>0</v>
      </c>
      <c r="E147" s="24">
        <f>SUMIFS(Rekap!$D:$D,Rekap!$B:$B,Out!$B147,Rekap!$C:$C,Out!E$5)</f>
        <v>0</v>
      </c>
      <c r="F147" s="24">
        <f>SUMIFS(Rekap!$D:$D,Rekap!$B:$B,Out!$B147,Rekap!$C:$C,Out!F$5)</f>
        <v>0</v>
      </c>
      <c r="G147" s="24">
        <f>SUMIFS(Rekap!$D:$D,Rekap!$B:$B,Out!$B147,Rekap!$C:$C,Out!G$5)</f>
        <v>0</v>
      </c>
      <c r="H147" s="24">
        <f>SUMIFS(Rekap!$D:$D,Rekap!$B:$B,Out!$B147,Rekap!$C:$C,Out!H$5)</f>
        <v>0</v>
      </c>
      <c r="I147" s="24">
        <f>SUMIFS(Rekap!$D:$D,Rekap!$B:$B,Out!$B147,Rekap!$C:$C,Out!I$5)</f>
        <v>0</v>
      </c>
      <c r="J147" s="24">
        <f>SUMIFS(Rekap!$D:$D,Rekap!$B:$B,Out!$B147,Rekap!$C:$C,Out!J$5)</f>
        <v>0</v>
      </c>
      <c r="K147" s="24">
        <f>SUMIFS(Rekap!$D:$D,Rekap!$B:$B,Out!$B147,Rekap!$C:$C,Out!K$5)</f>
        <v>0</v>
      </c>
      <c r="L147" s="24">
        <f>SUMIFS(Rekap!$D:$D,Rekap!$B:$B,Out!$B147,Rekap!$C:$C,Out!L$5)</f>
        <v>0</v>
      </c>
      <c r="M147" s="24">
        <f>SUMIFS(Rekap!$D:$D,Rekap!$B:$B,Out!$B147,Rekap!$C:$C,Out!M$5)</f>
        <v>0</v>
      </c>
      <c r="N147" s="24">
        <f>SUMIFS(Rekap!$D:$D,Rekap!$B:$B,Out!$B147,Rekap!$C:$C,Out!N$5)</f>
        <v>0</v>
      </c>
      <c r="O147" s="24">
        <f>SUMIFS(Rekap!$D:$D,Rekap!$B:$B,Out!$B147,Rekap!$C:$C,Out!O$5)</f>
        <v>0</v>
      </c>
      <c r="P147" s="24">
        <f>SUMIFS(Rekap!$D:$D,Rekap!$B:$B,Out!$B147,Rekap!$C:$C,Out!P$5)</f>
        <v>0</v>
      </c>
      <c r="Q147" s="24">
        <f>SUMIFS(Rekap!$D:$D,Rekap!$B:$B,Out!$B147,Rekap!$C:$C,Out!Q$5)</f>
        <v>0</v>
      </c>
      <c r="R147" s="24">
        <f>SUMIFS(Rekap!$D:$D,Rekap!$B:$B,Out!$B147,Rekap!$C:$C,Out!R$5)</f>
        <v>0</v>
      </c>
      <c r="S147" s="24">
        <f>SUMIFS(Rekap!$D:$D,Rekap!$B:$B,Out!$B147,Rekap!$C:$C,Out!S$5)</f>
        <v>0</v>
      </c>
      <c r="T147" s="24">
        <f>SUMIFS(Rekap!$D:$D,Rekap!$B:$B,Out!$B147,Rekap!$C:$C,Out!T$5)</f>
        <v>0</v>
      </c>
      <c r="V147" s="24">
        <f t="shared" si="2"/>
        <v>0</v>
      </c>
    </row>
    <row r="148" spans="2:22">
      <c r="B148" s="33" t="str">
        <f>Master!$B148</f>
        <v>Daster Serut</v>
      </c>
      <c r="C148" s="24">
        <f>SUMIFS(Rekap!$D:$D,Rekap!$B:$B,Out!$B148,Rekap!$C:$C,Out!C$5)</f>
        <v>0</v>
      </c>
      <c r="D148" s="24">
        <f>SUMIFS(Rekap!$D:$D,Rekap!$B:$B,Out!$B148,Rekap!$C:$C,Out!D$5)</f>
        <v>0</v>
      </c>
      <c r="E148" s="24">
        <f>SUMIFS(Rekap!$D:$D,Rekap!$B:$B,Out!$B148,Rekap!$C:$C,Out!E$5)</f>
        <v>0</v>
      </c>
      <c r="F148" s="24">
        <f>SUMIFS(Rekap!$D:$D,Rekap!$B:$B,Out!$B148,Rekap!$C:$C,Out!F$5)</f>
        <v>0</v>
      </c>
      <c r="G148" s="24">
        <f>SUMIFS(Rekap!$D:$D,Rekap!$B:$B,Out!$B148,Rekap!$C:$C,Out!G$5)</f>
        <v>0</v>
      </c>
      <c r="H148" s="24">
        <f>SUMIFS(Rekap!$D:$D,Rekap!$B:$B,Out!$B148,Rekap!$C:$C,Out!H$5)</f>
        <v>0</v>
      </c>
      <c r="I148" s="24">
        <f>SUMIFS(Rekap!$D:$D,Rekap!$B:$B,Out!$B148,Rekap!$C:$C,Out!I$5)</f>
        <v>0</v>
      </c>
      <c r="J148" s="24">
        <f>SUMIFS(Rekap!$D:$D,Rekap!$B:$B,Out!$B148,Rekap!$C:$C,Out!J$5)</f>
        <v>0</v>
      </c>
      <c r="K148" s="24">
        <f>SUMIFS(Rekap!$D:$D,Rekap!$B:$B,Out!$B148,Rekap!$C:$C,Out!K$5)</f>
        <v>0</v>
      </c>
      <c r="L148" s="24">
        <f>SUMIFS(Rekap!$D:$D,Rekap!$B:$B,Out!$B148,Rekap!$C:$C,Out!L$5)</f>
        <v>0</v>
      </c>
      <c r="M148" s="24">
        <f>SUMIFS(Rekap!$D:$D,Rekap!$B:$B,Out!$B148,Rekap!$C:$C,Out!M$5)</f>
        <v>0</v>
      </c>
      <c r="N148" s="24">
        <f>SUMIFS(Rekap!$D:$D,Rekap!$B:$B,Out!$B148,Rekap!$C:$C,Out!N$5)</f>
        <v>0</v>
      </c>
      <c r="O148" s="24">
        <f>SUMIFS(Rekap!$D:$D,Rekap!$B:$B,Out!$B148,Rekap!$C:$C,Out!O$5)</f>
        <v>0</v>
      </c>
      <c r="P148" s="24">
        <f>SUMIFS(Rekap!$D:$D,Rekap!$B:$B,Out!$B148,Rekap!$C:$C,Out!P$5)</f>
        <v>0</v>
      </c>
      <c r="Q148" s="24">
        <f>SUMIFS(Rekap!$D:$D,Rekap!$B:$B,Out!$B148,Rekap!$C:$C,Out!Q$5)</f>
        <v>0</v>
      </c>
      <c r="R148" s="24">
        <f>SUMIFS(Rekap!$D:$D,Rekap!$B:$B,Out!$B148,Rekap!$C:$C,Out!R$5)</f>
        <v>0</v>
      </c>
      <c r="S148" s="24">
        <f>SUMIFS(Rekap!$D:$D,Rekap!$B:$B,Out!$B148,Rekap!$C:$C,Out!S$5)</f>
        <v>0</v>
      </c>
      <c r="T148" s="24">
        <f>SUMIFS(Rekap!$D:$D,Rekap!$B:$B,Out!$B148,Rekap!$C:$C,Out!T$5)</f>
        <v>0</v>
      </c>
      <c r="V148" s="24">
        <f t="shared" si="2"/>
        <v>0</v>
      </c>
    </row>
    <row r="149" spans="2:22">
      <c r="B149" s="33" t="str">
        <f>Master!$B149</f>
        <v>Daster Kecipir</v>
      </c>
      <c r="C149" s="24">
        <f>SUMIFS(Rekap!$D:$D,Rekap!$B:$B,Out!$B149,Rekap!$C:$C,Out!C$5)</f>
        <v>0</v>
      </c>
      <c r="D149" s="24">
        <f>SUMIFS(Rekap!$D:$D,Rekap!$B:$B,Out!$B149,Rekap!$C:$C,Out!D$5)</f>
        <v>0</v>
      </c>
      <c r="E149" s="24">
        <f>SUMIFS(Rekap!$D:$D,Rekap!$B:$B,Out!$B149,Rekap!$C:$C,Out!E$5)</f>
        <v>0</v>
      </c>
      <c r="F149" s="24">
        <f>SUMIFS(Rekap!$D:$D,Rekap!$B:$B,Out!$B149,Rekap!$C:$C,Out!F$5)</f>
        <v>0</v>
      </c>
      <c r="G149" s="24">
        <f>SUMIFS(Rekap!$D:$D,Rekap!$B:$B,Out!$B149,Rekap!$C:$C,Out!G$5)</f>
        <v>0</v>
      </c>
      <c r="H149" s="24">
        <f>SUMIFS(Rekap!$D:$D,Rekap!$B:$B,Out!$B149,Rekap!$C:$C,Out!H$5)</f>
        <v>0</v>
      </c>
      <c r="I149" s="24">
        <f>SUMIFS(Rekap!$D:$D,Rekap!$B:$B,Out!$B149,Rekap!$C:$C,Out!I$5)</f>
        <v>0</v>
      </c>
      <c r="J149" s="24">
        <f>SUMIFS(Rekap!$D:$D,Rekap!$B:$B,Out!$B149,Rekap!$C:$C,Out!J$5)</f>
        <v>0</v>
      </c>
      <c r="K149" s="24">
        <f>SUMIFS(Rekap!$D:$D,Rekap!$B:$B,Out!$B149,Rekap!$C:$C,Out!K$5)</f>
        <v>0</v>
      </c>
      <c r="L149" s="24">
        <f>SUMIFS(Rekap!$D:$D,Rekap!$B:$B,Out!$B149,Rekap!$C:$C,Out!L$5)</f>
        <v>0</v>
      </c>
      <c r="M149" s="24">
        <f>SUMIFS(Rekap!$D:$D,Rekap!$B:$B,Out!$B149,Rekap!$C:$C,Out!M$5)</f>
        <v>0</v>
      </c>
      <c r="N149" s="24">
        <f>SUMIFS(Rekap!$D:$D,Rekap!$B:$B,Out!$B149,Rekap!$C:$C,Out!N$5)</f>
        <v>0</v>
      </c>
      <c r="O149" s="24">
        <f>SUMIFS(Rekap!$D:$D,Rekap!$B:$B,Out!$B149,Rekap!$C:$C,Out!O$5)</f>
        <v>0</v>
      </c>
      <c r="P149" s="24">
        <f>SUMIFS(Rekap!$D:$D,Rekap!$B:$B,Out!$B149,Rekap!$C:$C,Out!P$5)</f>
        <v>0</v>
      </c>
      <c r="Q149" s="24">
        <f>SUMIFS(Rekap!$D:$D,Rekap!$B:$B,Out!$B149,Rekap!$C:$C,Out!Q$5)</f>
        <v>0</v>
      </c>
      <c r="R149" s="24">
        <f>SUMIFS(Rekap!$D:$D,Rekap!$B:$B,Out!$B149,Rekap!$C:$C,Out!R$5)</f>
        <v>0</v>
      </c>
      <c r="S149" s="24">
        <f>SUMIFS(Rekap!$D:$D,Rekap!$B:$B,Out!$B149,Rekap!$C:$C,Out!S$5)</f>
        <v>0</v>
      </c>
      <c r="T149" s="24">
        <f>SUMIFS(Rekap!$D:$D,Rekap!$B:$B,Out!$B149,Rekap!$C:$C,Out!T$5)</f>
        <v>0</v>
      </c>
      <c r="V149" s="24">
        <f t="shared" si="2"/>
        <v>0</v>
      </c>
    </row>
    <row r="150" spans="2:22">
      <c r="B150" s="33" t="str">
        <f>Master!$B150</f>
        <v>fatin anak</v>
      </c>
      <c r="C150" s="24">
        <f>SUMIFS(Rekap!$D:$D,Rekap!$B:$B,Out!$B150,Rekap!$C:$C,Out!C$5)</f>
        <v>0</v>
      </c>
      <c r="D150" s="24">
        <f>SUMIFS(Rekap!$D:$D,Rekap!$B:$B,Out!$B150,Rekap!$C:$C,Out!D$5)</f>
        <v>0</v>
      </c>
      <c r="E150" s="24">
        <f>SUMIFS(Rekap!$D:$D,Rekap!$B:$B,Out!$B150,Rekap!$C:$C,Out!E$5)</f>
        <v>0</v>
      </c>
      <c r="F150" s="24">
        <f>SUMIFS(Rekap!$D:$D,Rekap!$B:$B,Out!$B150,Rekap!$C:$C,Out!F$5)</f>
        <v>0</v>
      </c>
      <c r="G150" s="24">
        <f>SUMIFS(Rekap!$D:$D,Rekap!$B:$B,Out!$B150,Rekap!$C:$C,Out!G$5)</f>
        <v>0</v>
      </c>
      <c r="H150" s="24">
        <f>SUMIFS(Rekap!$D:$D,Rekap!$B:$B,Out!$B150,Rekap!$C:$C,Out!H$5)</f>
        <v>0</v>
      </c>
      <c r="I150" s="24">
        <f>SUMIFS(Rekap!$D:$D,Rekap!$B:$B,Out!$B150,Rekap!$C:$C,Out!I$5)</f>
        <v>0</v>
      </c>
      <c r="J150" s="24">
        <f>SUMIFS(Rekap!$D:$D,Rekap!$B:$B,Out!$B150,Rekap!$C:$C,Out!J$5)</f>
        <v>0</v>
      </c>
      <c r="K150" s="24">
        <f>SUMIFS(Rekap!$D:$D,Rekap!$B:$B,Out!$B150,Rekap!$C:$C,Out!K$5)</f>
        <v>0</v>
      </c>
      <c r="L150" s="24">
        <f>SUMIFS(Rekap!$D:$D,Rekap!$B:$B,Out!$B150,Rekap!$C:$C,Out!L$5)</f>
        <v>0</v>
      </c>
      <c r="M150" s="24">
        <f>SUMIFS(Rekap!$D:$D,Rekap!$B:$B,Out!$B150,Rekap!$C:$C,Out!M$5)</f>
        <v>0</v>
      </c>
      <c r="N150" s="24">
        <f>SUMIFS(Rekap!$D:$D,Rekap!$B:$B,Out!$B150,Rekap!$C:$C,Out!N$5)</f>
        <v>0</v>
      </c>
      <c r="O150" s="24">
        <f>SUMIFS(Rekap!$D:$D,Rekap!$B:$B,Out!$B150,Rekap!$C:$C,Out!O$5)</f>
        <v>0</v>
      </c>
      <c r="P150" s="24">
        <f>SUMIFS(Rekap!$D:$D,Rekap!$B:$B,Out!$B150,Rekap!$C:$C,Out!P$5)</f>
        <v>0</v>
      </c>
      <c r="Q150" s="24">
        <f>SUMIFS(Rekap!$D:$D,Rekap!$B:$B,Out!$B150,Rekap!$C:$C,Out!Q$5)</f>
        <v>0</v>
      </c>
      <c r="R150" s="24">
        <f>SUMIFS(Rekap!$D:$D,Rekap!$B:$B,Out!$B150,Rekap!$C:$C,Out!R$5)</f>
        <v>0</v>
      </c>
      <c r="S150" s="24">
        <f>SUMIFS(Rekap!$D:$D,Rekap!$B:$B,Out!$B150,Rekap!$C:$C,Out!S$5)</f>
        <v>0</v>
      </c>
      <c r="T150" s="24">
        <f>SUMIFS(Rekap!$D:$D,Rekap!$B:$B,Out!$B150,Rekap!$C:$C,Out!T$5)</f>
        <v>0</v>
      </c>
      <c r="V150" s="24">
        <f t="shared" si="2"/>
        <v>0</v>
      </c>
    </row>
    <row r="151" spans="2:22">
      <c r="B151" s="33" t="str">
        <f>Master!$B151</f>
        <v>Daster DL Kringkel</v>
      </c>
      <c r="C151" s="24">
        <f>SUMIFS(Rekap!$D:$D,Rekap!$B:$B,Out!$B151,Rekap!$C:$C,Out!C$5)</f>
        <v>0</v>
      </c>
      <c r="D151" s="24">
        <f>SUMIFS(Rekap!$D:$D,Rekap!$B:$B,Out!$B151,Rekap!$C:$C,Out!D$5)</f>
        <v>0</v>
      </c>
      <c r="E151" s="24">
        <f>SUMIFS(Rekap!$D:$D,Rekap!$B:$B,Out!$B151,Rekap!$C:$C,Out!E$5)</f>
        <v>0</v>
      </c>
      <c r="F151" s="24">
        <f>SUMIFS(Rekap!$D:$D,Rekap!$B:$B,Out!$B151,Rekap!$C:$C,Out!F$5)</f>
        <v>0</v>
      </c>
      <c r="G151" s="24">
        <f>SUMIFS(Rekap!$D:$D,Rekap!$B:$B,Out!$B151,Rekap!$C:$C,Out!G$5)</f>
        <v>0</v>
      </c>
      <c r="H151" s="24">
        <f>SUMIFS(Rekap!$D:$D,Rekap!$B:$B,Out!$B151,Rekap!$C:$C,Out!H$5)</f>
        <v>0</v>
      </c>
      <c r="I151" s="24">
        <f>SUMIFS(Rekap!$D:$D,Rekap!$B:$B,Out!$B151,Rekap!$C:$C,Out!I$5)</f>
        <v>0</v>
      </c>
      <c r="J151" s="24">
        <f>SUMIFS(Rekap!$D:$D,Rekap!$B:$B,Out!$B151,Rekap!$C:$C,Out!J$5)</f>
        <v>0</v>
      </c>
      <c r="K151" s="24">
        <f>SUMIFS(Rekap!$D:$D,Rekap!$B:$B,Out!$B151,Rekap!$C:$C,Out!K$5)</f>
        <v>0</v>
      </c>
      <c r="L151" s="24">
        <f>SUMIFS(Rekap!$D:$D,Rekap!$B:$B,Out!$B151,Rekap!$C:$C,Out!L$5)</f>
        <v>0</v>
      </c>
      <c r="M151" s="24">
        <f>SUMIFS(Rekap!$D:$D,Rekap!$B:$B,Out!$B151,Rekap!$C:$C,Out!M$5)</f>
        <v>0</v>
      </c>
      <c r="N151" s="24">
        <f>SUMIFS(Rekap!$D:$D,Rekap!$B:$B,Out!$B151,Rekap!$C:$C,Out!N$5)</f>
        <v>0</v>
      </c>
      <c r="O151" s="24">
        <f>SUMIFS(Rekap!$D:$D,Rekap!$B:$B,Out!$B151,Rekap!$C:$C,Out!O$5)</f>
        <v>0</v>
      </c>
      <c r="P151" s="24">
        <f>SUMIFS(Rekap!$D:$D,Rekap!$B:$B,Out!$B151,Rekap!$C:$C,Out!P$5)</f>
        <v>0</v>
      </c>
      <c r="Q151" s="24">
        <f>SUMIFS(Rekap!$D:$D,Rekap!$B:$B,Out!$B151,Rekap!$C:$C,Out!Q$5)</f>
        <v>0</v>
      </c>
      <c r="R151" s="24">
        <f>SUMIFS(Rekap!$D:$D,Rekap!$B:$B,Out!$B151,Rekap!$C:$C,Out!R$5)</f>
        <v>0</v>
      </c>
      <c r="S151" s="24">
        <f>SUMIFS(Rekap!$D:$D,Rekap!$B:$B,Out!$B151,Rekap!$C:$C,Out!S$5)</f>
        <v>0</v>
      </c>
      <c r="T151" s="24">
        <f>SUMIFS(Rekap!$D:$D,Rekap!$B:$B,Out!$B151,Rekap!$C:$C,Out!T$5)</f>
        <v>0</v>
      </c>
      <c r="V151" s="24">
        <f t="shared" si="2"/>
        <v>0</v>
      </c>
    </row>
    <row r="152" spans="2:22">
      <c r="B152" s="33" t="str">
        <f>Master!$B152</f>
        <v>Daster DL Jumbo</v>
      </c>
      <c r="C152" s="24">
        <f>SUMIFS(Rekap!$D:$D,Rekap!$B:$B,Out!$B152,Rekap!$C:$C,Out!C$5)</f>
        <v>0</v>
      </c>
      <c r="D152" s="24">
        <f>SUMIFS(Rekap!$D:$D,Rekap!$B:$B,Out!$B152,Rekap!$C:$C,Out!D$5)</f>
        <v>0</v>
      </c>
      <c r="E152" s="24">
        <f>SUMIFS(Rekap!$D:$D,Rekap!$B:$B,Out!$B152,Rekap!$C:$C,Out!E$5)</f>
        <v>0</v>
      </c>
      <c r="F152" s="24">
        <f>SUMIFS(Rekap!$D:$D,Rekap!$B:$B,Out!$B152,Rekap!$C:$C,Out!F$5)</f>
        <v>0</v>
      </c>
      <c r="G152" s="24">
        <f>SUMIFS(Rekap!$D:$D,Rekap!$B:$B,Out!$B152,Rekap!$C:$C,Out!G$5)</f>
        <v>0</v>
      </c>
      <c r="H152" s="24">
        <f>SUMIFS(Rekap!$D:$D,Rekap!$B:$B,Out!$B152,Rekap!$C:$C,Out!H$5)</f>
        <v>0</v>
      </c>
      <c r="I152" s="24">
        <f>SUMIFS(Rekap!$D:$D,Rekap!$B:$B,Out!$B152,Rekap!$C:$C,Out!I$5)</f>
        <v>0</v>
      </c>
      <c r="J152" s="24">
        <f>SUMIFS(Rekap!$D:$D,Rekap!$B:$B,Out!$B152,Rekap!$C:$C,Out!J$5)</f>
        <v>0</v>
      </c>
      <c r="K152" s="24">
        <f>SUMIFS(Rekap!$D:$D,Rekap!$B:$B,Out!$B152,Rekap!$C:$C,Out!K$5)</f>
        <v>0</v>
      </c>
      <c r="L152" s="24">
        <f>SUMIFS(Rekap!$D:$D,Rekap!$B:$B,Out!$B152,Rekap!$C:$C,Out!L$5)</f>
        <v>0</v>
      </c>
      <c r="M152" s="24">
        <f>SUMIFS(Rekap!$D:$D,Rekap!$B:$B,Out!$B152,Rekap!$C:$C,Out!M$5)</f>
        <v>0</v>
      </c>
      <c r="N152" s="24">
        <f>SUMIFS(Rekap!$D:$D,Rekap!$B:$B,Out!$B152,Rekap!$C:$C,Out!N$5)</f>
        <v>0</v>
      </c>
      <c r="O152" s="24">
        <f>SUMIFS(Rekap!$D:$D,Rekap!$B:$B,Out!$B152,Rekap!$C:$C,Out!O$5)</f>
        <v>0</v>
      </c>
      <c r="P152" s="24">
        <f>SUMIFS(Rekap!$D:$D,Rekap!$B:$B,Out!$B152,Rekap!$C:$C,Out!P$5)</f>
        <v>0</v>
      </c>
      <c r="Q152" s="24">
        <f>SUMIFS(Rekap!$D:$D,Rekap!$B:$B,Out!$B152,Rekap!$C:$C,Out!Q$5)</f>
        <v>0</v>
      </c>
      <c r="R152" s="24">
        <f>SUMIFS(Rekap!$D:$D,Rekap!$B:$B,Out!$B152,Rekap!$C:$C,Out!R$5)</f>
        <v>0</v>
      </c>
      <c r="S152" s="24">
        <f>SUMIFS(Rekap!$D:$D,Rekap!$B:$B,Out!$B152,Rekap!$C:$C,Out!S$5)</f>
        <v>0</v>
      </c>
      <c r="T152" s="24">
        <f>SUMIFS(Rekap!$D:$D,Rekap!$B:$B,Out!$B152,Rekap!$C:$C,Out!T$5)</f>
        <v>0</v>
      </c>
      <c r="V152" s="24">
        <f t="shared" si="2"/>
        <v>0</v>
      </c>
    </row>
    <row r="153" spans="2:22">
      <c r="B153" s="33" t="str">
        <f>Master!$B153</f>
        <v>Daster Jumbo Besar</v>
      </c>
      <c r="C153" s="24">
        <f>SUMIFS(Rekap!$D:$D,Rekap!$B:$B,Out!$B153,Rekap!$C:$C,Out!C$5)</f>
        <v>0</v>
      </c>
      <c r="D153" s="24">
        <f>SUMIFS(Rekap!$D:$D,Rekap!$B:$B,Out!$B153,Rekap!$C:$C,Out!D$5)</f>
        <v>0</v>
      </c>
      <c r="E153" s="24">
        <f>SUMIFS(Rekap!$D:$D,Rekap!$B:$B,Out!$B153,Rekap!$C:$C,Out!E$5)</f>
        <v>0</v>
      </c>
      <c r="F153" s="24">
        <f>SUMIFS(Rekap!$D:$D,Rekap!$B:$B,Out!$B153,Rekap!$C:$C,Out!F$5)</f>
        <v>0</v>
      </c>
      <c r="G153" s="24">
        <f>SUMIFS(Rekap!$D:$D,Rekap!$B:$B,Out!$B153,Rekap!$C:$C,Out!G$5)</f>
        <v>0</v>
      </c>
      <c r="H153" s="24">
        <f>SUMIFS(Rekap!$D:$D,Rekap!$B:$B,Out!$B153,Rekap!$C:$C,Out!H$5)</f>
        <v>0</v>
      </c>
      <c r="I153" s="24">
        <f>SUMIFS(Rekap!$D:$D,Rekap!$B:$B,Out!$B153,Rekap!$C:$C,Out!I$5)</f>
        <v>0</v>
      </c>
      <c r="J153" s="24">
        <f>SUMIFS(Rekap!$D:$D,Rekap!$B:$B,Out!$B153,Rekap!$C:$C,Out!J$5)</f>
        <v>0</v>
      </c>
      <c r="K153" s="24">
        <f>SUMIFS(Rekap!$D:$D,Rekap!$B:$B,Out!$B153,Rekap!$C:$C,Out!K$5)</f>
        <v>0</v>
      </c>
      <c r="L153" s="24">
        <f>SUMIFS(Rekap!$D:$D,Rekap!$B:$B,Out!$B153,Rekap!$C:$C,Out!L$5)</f>
        <v>0</v>
      </c>
      <c r="M153" s="24">
        <f>SUMIFS(Rekap!$D:$D,Rekap!$B:$B,Out!$B153,Rekap!$C:$C,Out!M$5)</f>
        <v>0</v>
      </c>
      <c r="N153" s="24">
        <f>SUMIFS(Rekap!$D:$D,Rekap!$B:$B,Out!$B153,Rekap!$C:$C,Out!N$5)</f>
        <v>0</v>
      </c>
      <c r="O153" s="24">
        <f>SUMIFS(Rekap!$D:$D,Rekap!$B:$B,Out!$B153,Rekap!$C:$C,Out!O$5)</f>
        <v>0</v>
      </c>
      <c r="P153" s="24">
        <f>SUMIFS(Rekap!$D:$D,Rekap!$B:$B,Out!$B153,Rekap!$C:$C,Out!P$5)</f>
        <v>0</v>
      </c>
      <c r="Q153" s="24">
        <f>SUMIFS(Rekap!$D:$D,Rekap!$B:$B,Out!$B153,Rekap!$C:$C,Out!Q$5)</f>
        <v>0</v>
      </c>
      <c r="R153" s="24">
        <f>SUMIFS(Rekap!$D:$D,Rekap!$B:$B,Out!$B153,Rekap!$C:$C,Out!R$5)</f>
        <v>0</v>
      </c>
      <c r="S153" s="24">
        <f>SUMIFS(Rekap!$D:$D,Rekap!$B:$B,Out!$B153,Rekap!$C:$C,Out!S$5)</f>
        <v>0</v>
      </c>
      <c r="T153" s="24">
        <f>SUMIFS(Rekap!$D:$D,Rekap!$B:$B,Out!$B153,Rekap!$C:$C,Out!T$5)</f>
        <v>0</v>
      </c>
      <c r="V153" s="24">
        <f t="shared" si="2"/>
        <v>0</v>
      </c>
    </row>
    <row r="154" spans="2:22">
      <c r="B154" s="33" t="str">
        <f>Master!$B154</f>
        <v>Sarung Gajah Apel</v>
      </c>
      <c r="C154" s="24">
        <f>SUMIFS(Rekap!$D:$D,Rekap!$B:$B,Out!$B154,Rekap!$C:$C,Out!C$5)</f>
        <v>0</v>
      </c>
      <c r="D154" s="24">
        <f>SUMIFS(Rekap!$D:$D,Rekap!$B:$B,Out!$B154,Rekap!$C:$C,Out!D$5)</f>
        <v>0</v>
      </c>
      <c r="E154" s="24">
        <f>SUMIFS(Rekap!$D:$D,Rekap!$B:$B,Out!$B154,Rekap!$C:$C,Out!E$5)</f>
        <v>0</v>
      </c>
      <c r="F154" s="24">
        <f>SUMIFS(Rekap!$D:$D,Rekap!$B:$B,Out!$B154,Rekap!$C:$C,Out!F$5)</f>
        <v>0</v>
      </c>
      <c r="G154" s="24">
        <f>SUMIFS(Rekap!$D:$D,Rekap!$B:$B,Out!$B154,Rekap!$C:$C,Out!G$5)</f>
        <v>0</v>
      </c>
      <c r="H154" s="24">
        <f>SUMIFS(Rekap!$D:$D,Rekap!$B:$B,Out!$B154,Rekap!$C:$C,Out!H$5)</f>
        <v>0</v>
      </c>
      <c r="I154" s="24">
        <f>SUMIFS(Rekap!$D:$D,Rekap!$B:$B,Out!$B154,Rekap!$C:$C,Out!I$5)</f>
        <v>0</v>
      </c>
      <c r="J154" s="24">
        <f>SUMIFS(Rekap!$D:$D,Rekap!$B:$B,Out!$B154,Rekap!$C:$C,Out!J$5)</f>
        <v>0</v>
      </c>
      <c r="K154" s="24">
        <f>SUMIFS(Rekap!$D:$D,Rekap!$B:$B,Out!$B154,Rekap!$C:$C,Out!K$5)</f>
        <v>0</v>
      </c>
      <c r="L154" s="24">
        <f>SUMIFS(Rekap!$D:$D,Rekap!$B:$B,Out!$B154,Rekap!$C:$C,Out!L$5)</f>
        <v>0</v>
      </c>
      <c r="M154" s="24">
        <f>SUMIFS(Rekap!$D:$D,Rekap!$B:$B,Out!$B154,Rekap!$C:$C,Out!M$5)</f>
        <v>0</v>
      </c>
      <c r="N154" s="24">
        <f>SUMIFS(Rekap!$D:$D,Rekap!$B:$B,Out!$B154,Rekap!$C:$C,Out!N$5)</f>
        <v>0</v>
      </c>
      <c r="O154" s="24">
        <f>SUMIFS(Rekap!$D:$D,Rekap!$B:$B,Out!$B154,Rekap!$C:$C,Out!O$5)</f>
        <v>0</v>
      </c>
      <c r="P154" s="24">
        <f>SUMIFS(Rekap!$D:$D,Rekap!$B:$B,Out!$B154,Rekap!$C:$C,Out!P$5)</f>
        <v>0</v>
      </c>
      <c r="Q154" s="24">
        <f>SUMIFS(Rekap!$D:$D,Rekap!$B:$B,Out!$B154,Rekap!$C:$C,Out!Q$5)</f>
        <v>0</v>
      </c>
      <c r="R154" s="24">
        <f>SUMIFS(Rekap!$D:$D,Rekap!$B:$B,Out!$B154,Rekap!$C:$C,Out!R$5)</f>
        <v>0</v>
      </c>
      <c r="S154" s="24">
        <f>SUMIFS(Rekap!$D:$D,Rekap!$B:$B,Out!$B154,Rekap!$C:$C,Out!S$5)</f>
        <v>0</v>
      </c>
      <c r="T154" s="24">
        <f>SUMIFS(Rekap!$D:$D,Rekap!$B:$B,Out!$B154,Rekap!$C:$C,Out!T$5)</f>
        <v>0</v>
      </c>
      <c r="V154" s="24">
        <f t="shared" si="2"/>
        <v>0</v>
      </c>
    </row>
    <row r="155" spans="2:22">
      <c r="B155" s="33" t="str">
        <f>Master!$B155</f>
        <v>Gamis Yasmin</v>
      </c>
      <c r="C155" s="24">
        <f>SUMIFS(Rekap!$D:$D,Rekap!$B:$B,Out!$B155,Rekap!$C:$C,Out!C$5)</f>
        <v>0</v>
      </c>
      <c r="D155" s="24">
        <f>SUMIFS(Rekap!$D:$D,Rekap!$B:$B,Out!$B155,Rekap!$C:$C,Out!D$5)</f>
        <v>0</v>
      </c>
      <c r="E155" s="24">
        <f>SUMIFS(Rekap!$D:$D,Rekap!$B:$B,Out!$B155,Rekap!$C:$C,Out!E$5)</f>
        <v>0</v>
      </c>
      <c r="F155" s="24">
        <f>SUMIFS(Rekap!$D:$D,Rekap!$B:$B,Out!$B155,Rekap!$C:$C,Out!F$5)</f>
        <v>0</v>
      </c>
      <c r="G155" s="24">
        <f>SUMIFS(Rekap!$D:$D,Rekap!$B:$B,Out!$B155,Rekap!$C:$C,Out!G$5)</f>
        <v>0</v>
      </c>
      <c r="H155" s="24">
        <f>SUMIFS(Rekap!$D:$D,Rekap!$B:$B,Out!$B155,Rekap!$C:$C,Out!H$5)</f>
        <v>0</v>
      </c>
      <c r="I155" s="24">
        <f>SUMIFS(Rekap!$D:$D,Rekap!$B:$B,Out!$B155,Rekap!$C:$C,Out!I$5)</f>
        <v>0</v>
      </c>
      <c r="J155" s="24">
        <f>SUMIFS(Rekap!$D:$D,Rekap!$B:$B,Out!$B155,Rekap!$C:$C,Out!J$5)</f>
        <v>0</v>
      </c>
      <c r="K155" s="24">
        <f>SUMIFS(Rekap!$D:$D,Rekap!$B:$B,Out!$B155,Rekap!$C:$C,Out!K$5)</f>
        <v>0</v>
      </c>
      <c r="L155" s="24">
        <f>SUMIFS(Rekap!$D:$D,Rekap!$B:$B,Out!$B155,Rekap!$C:$C,Out!L$5)</f>
        <v>0</v>
      </c>
      <c r="M155" s="24">
        <f>SUMIFS(Rekap!$D:$D,Rekap!$B:$B,Out!$B155,Rekap!$C:$C,Out!M$5)</f>
        <v>0</v>
      </c>
      <c r="N155" s="24">
        <f>SUMIFS(Rekap!$D:$D,Rekap!$B:$B,Out!$B155,Rekap!$C:$C,Out!N$5)</f>
        <v>0</v>
      </c>
      <c r="O155" s="24">
        <f>SUMIFS(Rekap!$D:$D,Rekap!$B:$B,Out!$B155,Rekap!$C:$C,Out!O$5)</f>
        <v>0</v>
      </c>
      <c r="P155" s="24">
        <f>SUMIFS(Rekap!$D:$D,Rekap!$B:$B,Out!$B155,Rekap!$C:$C,Out!P$5)</f>
        <v>0</v>
      </c>
      <c r="Q155" s="24">
        <f>SUMIFS(Rekap!$D:$D,Rekap!$B:$B,Out!$B155,Rekap!$C:$C,Out!Q$5)</f>
        <v>0</v>
      </c>
      <c r="R155" s="24">
        <f>SUMIFS(Rekap!$D:$D,Rekap!$B:$B,Out!$B155,Rekap!$C:$C,Out!R$5)</f>
        <v>0</v>
      </c>
      <c r="S155" s="24">
        <f>SUMIFS(Rekap!$D:$D,Rekap!$B:$B,Out!$B155,Rekap!$C:$C,Out!S$5)</f>
        <v>0</v>
      </c>
      <c r="T155" s="24">
        <f>SUMIFS(Rekap!$D:$D,Rekap!$B:$B,Out!$B155,Rekap!$C:$C,Out!T$5)</f>
        <v>0</v>
      </c>
      <c r="V155" s="24">
        <f t="shared" si="2"/>
        <v>0</v>
      </c>
    </row>
    <row r="156" spans="2:22">
      <c r="B156" s="33" t="str">
        <f>Master!$B156</f>
        <v>Koko lelang ali</v>
      </c>
      <c r="C156" s="24">
        <f>SUMIFS(Rekap!$D:$D,Rekap!$B:$B,Out!$B156,Rekap!$C:$C,Out!C$5)</f>
        <v>0</v>
      </c>
      <c r="D156" s="24">
        <f>SUMIFS(Rekap!$D:$D,Rekap!$B:$B,Out!$B156,Rekap!$C:$C,Out!D$5)</f>
        <v>0</v>
      </c>
      <c r="E156" s="24">
        <f>SUMIFS(Rekap!$D:$D,Rekap!$B:$B,Out!$B156,Rekap!$C:$C,Out!E$5)</f>
        <v>0</v>
      </c>
      <c r="F156" s="24">
        <f>SUMIFS(Rekap!$D:$D,Rekap!$B:$B,Out!$B156,Rekap!$C:$C,Out!F$5)</f>
        <v>0</v>
      </c>
      <c r="G156" s="24">
        <f>SUMIFS(Rekap!$D:$D,Rekap!$B:$B,Out!$B156,Rekap!$C:$C,Out!G$5)</f>
        <v>0</v>
      </c>
      <c r="H156" s="24">
        <f>SUMIFS(Rekap!$D:$D,Rekap!$B:$B,Out!$B156,Rekap!$C:$C,Out!H$5)</f>
        <v>0</v>
      </c>
      <c r="I156" s="24">
        <f>SUMIFS(Rekap!$D:$D,Rekap!$B:$B,Out!$B156,Rekap!$C:$C,Out!I$5)</f>
        <v>0</v>
      </c>
      <c r="J156" s="24">
        <f>SUMIFS(Rekap!$D:$D,Rekap!$B:$B,Out!$B156,Rekap!$C:$C,Out!J$5)</f>
        <v>0</v>
      </c>
      <c r="K156" s="24">
        <f>SUMIFS(Rekap!$D:$D,Rekap!$B:$B,Out!$B156,Rekap!$C:$C,Out!K$5)</f>
        <v>0</v>
      </c>
      <c r="L156" s="24">
        <f>SUMIFS(Rekap!$D:$D,Rekap!$B:$B,Out!$B156,Rekap!$C:$C,Out!L$5)</f>
        <v>0</v>
      </c>
      <c r="M156" s="24">
        <f>SUMIFS(Rekap!$D:$D,Rekap!$B:$B,Out!$B156,Rekap!$C:$C,Out!M$5)</f>
        <v>0</v>
      </c>
      <c r="N156" s="24">
        <f>SUMIFS(Rekap!$D:$D,Rekap!$B:$B,Out!$B156,Rekap!$C:$C,Out!N$5)</f>
        <v>0</v>
      </c>
      <c r="O156" s="24">
        <f>SUMIFS(Rekap!$D:$D,Rekap!$B:$B,Out!$B156,Rekap!$C:$C,Out!O$5)</f>
        <v>0</v>
      </c>
      <c r="P156" s="24">
        <f>SUMIFS(Rekap!$D:$D,Rekap!$B:$B,Out!$B156,Rekap!$C:$C,Out!P$5)</f>
        <v>0</v>
      </c>
      <c r="Q156" s="24">
        <f>SUMIFS(Rekap!$D:$D,Rekap!$B:$B,Out!$B156,Rekap!$C:$C,Out!Q$5)</f>
        <v>0</v>
      </c>
      <c r="R156" s="24">
        <f>SUMIFS(Rekap!$D:$D,Rekap!$B:$B,Out!$B156,Rekap!$C:$C,Out!R$5)</f>
        <v>0</v>
      </c>
      <c r="S156" s="24">
        <f>SUMIFS(Rekap!$D:$D,Rekap!$B:$B,Out!$B156,Rekap!$C:$C,Out!S$5)</f>
        <v>0</v>
      </c>
      <c r="T156" s="24">
        <f>SUMIFS(Rekap!$D:$D,Rekap!$B:$B,Out!$B156,Rekap!$C:$C,Out!T$5)</f>
        <v>0</v>
      </c>
      <c r="V156" s="24">
        <f t="shared" si="2"/>
        <v>0</v>
      </c>
    </row>
    <row r="157" spans="2:22">
      <c r="B157" s="33" t="str">
        <f>Master!$B157</f>
        <v>Kaos lelang ABG</v>
      </c>
      <c r="C157" s="24">
        <f>SUMIFS(Rekap!$D:$D,Rekap!$B:$B,Out!$B157,Rekap!$C:$C,Out!C$5)</f>
        <v>0</v>
      </c>
      <c r="D157" s="24">
        <f>SUMIFS(Rekap!$D:$D,Rekap!$B:$B,Out!$B157,Rekap!$C:$C,Out!D$5)</f>
        <v>0</v>
      </c>
      <c r="E157" s="24">
        <f>SUMIFS(Rekap!$D:$D,Rekap!$B:$B,Out!$B157,Rekap!$C:$C,Out!E$5)</f>
        <v>0</v>
      </c>
      <c r="F157" s="24">
        <f>SUMIFS(Rekap!$D:$D,Rekap!$B:$B,Out!$B157,Rekap!$C:$C,Out!F$5)</f>
        <v>0</v>
      </c>
      <c r="G157" s="24">
        <f>SUMIFS(Rekap!$D:$D,Rekap!$B:$B,Out!$B157,Rekap!$C:$C,Out!G$5)</f>
        <v>0</v>
      </c>
      <c r="H157" s="24">
        <f>SUMIFS(Rekap!$D:$D,Rekap!$B:$B,Out!$B157,Rekap!$C:$C,Out!H$5)</f>
        <v>0</v>
      </c>
      <c r="I157" s="24">
        <f>SUMIFS(Rekap!$D:$D,Rekap!$B:$B,Out!$B157,Rekap!$C:$C,Out!I$5)</f>
        <v>0</v>
      </c>
      <c r="J157" s="24">
        <f>SUMIFS(Rekap!$D:$D,Rekap!$B:$B,Out!$B157,Rekap!$C:$C,Out!J$5)</f>
        <v>0</v>
      </c>
      <c r="K157" s="24">
        <f>SUMIFS(Rekap!$D:$D,Rekap!$B:$B,Out!$B157,Rekap!$C:$C,Out!K$5)</f>
        <v>0</v>
      </c>
      <c r="L157" s="24">
        <f>SUMIFS(Rekap!$D:$D,Rekap!$B:$B,Out!$B157,Rekap!$C:$C,Out!L$5)</f>
        <v>0</v>
      </c>
      <c r="M157" s="24">
        <f>SUMIFS(Rekap!$D:$D,Rekap!$B:$B,Out!$B157,Rekap!$C:$C,Out!M$5)</f>
        <v>0</v>
      </c>
      <c r="N157" s="24">
        <f>SUMIFS(Rekap!$D:$D,Rekap!$B:$B,Out!$B157,Rekap!$C:$C,Out!N$5)</f>
        <v>0</v>
      </c>
      <c r="O157" s="24">
        <f>SUMIFS(Rekap!$D:$D,Rekap!$B:$B,Out!$B157,Rekap!$C:$C,Out!O$5)</f>
        <v>0</v>
      </c>
      <c r="P157" s="24">
        <f>SUMIFS(Rekap!$D:$D,Rekap!$B:$B,Out!$B157,Rekap!$C:$C,Out!P$5)</f>
        <v>0</v>
      </c>
      <c r="Q157" s="24">
        <f>SUMIFS(Rekap!$D:$D,Rekap!$B:$B,Out!$B157,Rekap!$C:$C,Out!Q$5)</f>
        <v>0</v>
      </c>
      <c r="R157" s="24">
        <f>SUMIFS(Rekap!$D:$D,Rekap!$B:$B,Out!$B157,Rekap!$C:$C,Out!R$5)</f>
        <v>0</v>
      </c>
      <c r="S157" s="24">
        <f>SUMIFS(Rekap!$D:$D,Rekap!$B:$B,Out!$B157,Rekap!$C:$C,Out!S$5)</f>
        <v>0</v>
      </c>
      <c r="T157" s="24">
        <f>SUMIFS(Rekap!$D:$D,Rekap!$B:$B,Out!$B157,Rekap!$C:$C,Out!T$5)</f>
        <v>0</v>
      </c>
      <c r="V157" s="24">
        <f t="shared" si="2"/>
        <v>0</v>
      </c>
    </row>
    <row r="158" spans="2:22">
      <c r="B158" s="33" t="str">
        <f>Master!$B158</f>
        <v>Dress Kartun</v>
      </c>
      <c r="C158" s="24">
        <f>SUMIFS(Rekap!$D:$D,Rekap!$B:$B,Out!$B158,Rekap!$C:$C,Out!C$5)</f>
        <v>0</v>
      </c>
      <c r="D158" s="24">
        <f>SUMIFS(Rekap!$D:$D,Rekap!$B:$B,Out!$B158,Rekap!$C:$C,Out!D$5)</f>
        <v>0</v>
      </c>
      <c r="E158" s="24">
        <f>SUMIFS(Rekap!$D:$D,Rekap!$B:$B,Out!$B158,Rekap!$C:$C,Out!E$5)</f>
        <v>0</v>
      </c>
      <c r="F158" s="24">
        <f>SUMIFS(Rekap!$D:$D,Rekap!$B:$B,Out!$B158,Rekap!$C:$C,Out!F$5)</f>
        <v>0</v>
      </c>
      <c r="G158" s="24">
        <f>SUMIFS(Rekap!$D:$D,Rekap!$B:$B,Out!$B158,Rekap!$C:$C,Out!G$5)</f>
        <v>0</v>
      </c>
      <c r="H158" s="24">
        <f>SUMIFS(Rekap!$D:$D,Rekap!$B:$B,Out!$B158,Rekap!$C:$C,Out!H$5)</f>
        <v>0</v>
      </c>
      <c r="I158" s="24">
        <f>SUMIFS(Rekap!$D:$D,Rekap!$B:$B,Out!$B158,Rekap!$C:$C,Out!I$5)</f>
        <v>0</v>
      </c>
      <c r="J158" s="24">
        <f>SUMIFS(Rekap!$D:$D,Rekap!$B:$B,Out!$B158,Rekap!$C:$C,Out!J$5)</f>
        <v>0</v>
      </c>
      <c r="K158" s="24">
        <f>SUMIFS(Rekap!$D:$D,Rekap!$B:$B,Out!$B158,Rekap!$C:$C,Out!K$5)</f>
        <v>0</v>
      </c>
      <c r="L158" s="24">
        <f>SUMIFS(Rekap!$D:$D,Rekap!$B:$B,Out!$B158,Rekap!$C:$C,Out!L$5)</f>
        <v>0</v>
      </c>
      <c r="M158" s="24">
        <f>SUMIFS(Rekap!$D:$D,Rekap!$B:$B,Out!$B158,Rekap!$C:$C,Out!M$5)</f>
        <v>0</v>
      </c>
      <c r="N158" s="24">
        <f>SUMIFS(Rekap!$D:$D,Rekap!$B:$B,Out!$B158,Rekap!$C:$C,Out!N$5)</f>
        <v>0</v>
      </c>
      <c r="O158" s="24">
        <f>SUMIFS(Rekap!$D:$D,Rekap!$B:$B,Out!$B158,Rekap!$C:$C,Out!O$5)</f>
        <v>0</v>
      </c>
      <c r="P158" s="24">
        <f>SUMIFS(Rekap!$D:$D,Rekap!$B:$B,Out!$B158,Rekap!$C:$C,Out!P$5)</f>
        <v>0</v>
      </c>
      <c r="Q158" s="24">
        <f>SUMIFS(Rekap!$D:$D,Rekap!$B:$B,Out!$B158,Rekap!$C:$C,Out!Q$5)</f>
        <v>0</v>
      </c>
      <c r="R158" s="24">
        <f>SUMIFS(Rekap!$D:$D,Rekap!$B:$B,Out!$B158,Rekap!$C:$C,Out!R$5)</f>
        <v>0</v>
      </c>
      <c r="S158" s="24">
        <f>SUMIFS(Rekap!$D:$D,Rekap!$B:$B,Out!$B158,Rekap!$C:$C,Out!S$5)</f>
        <v>0</v>
      </c>
      <c r="T158" s="24">
        <f>SUMIFS(Rekap!$D:$D,Rekap!$B:$B,Out!$B158,Rekap!$C:$C,Out!T$5)</f>
        <v>0</v>
      </c>
      <c r="V158" s="24">
        <f t="shared" si="2"/>
        <v>0</v>
      </c>
    </row>
    <row r="159" spans="2:22">
      <c r="B159" s="33" t="str">
        <f>Master!$B159</f>
        <v>Gamis Atika</v>
      </c>
      <c r="C159" s="24">
        <f>SUMIFS(Rekap!$D:$D,Rekap!$B:$B,Out!$B159,Rekap!$C:$C,Out!C$5)</f>
        <v>0</v>
      </c>
      <c r="D159" s="24">
        <f>SUMIFS(Rekap!$D:$D,Rekap!$B:$B,Out!$B159,Rekap!$C:$C,Out!D$5)</f>
        <v>0</v>
      </c>
      <c r="E159" s="24">
        <f>SUMIFS(Rekap!$D:$D,Rekap!$B:$B,Out!$B159,Rekap!$C:$C,Out!E$5)</f>
        <v>0</v>
      </c>
      <c r="F159" s="24">
        <f>SUMIFS(Rekap!$D:$D,Rekap!$B:$B,Out!$B159,Rekap!$C:$C,Out!F$5)</f>
        <v>0</v>
      </c>
      <c r="G159" s="24">
        <f>SUMIFS(Rekap!$D:$D,Rekap!$B:$B,Out!$B159,Rekap!$C:$C,Out!G$5)</f>
        <v>0</v>
      </c>
      <c r="H159" s="24">
        <f>SUMIFS(Rekap!$D:$D,Rekap!$B:$B,Out!$B159,Rekap!$C:$C,Out!H$5)</f>
        <v>0</v>
      </c>
      <c r="I159" s="24">
        <f>SUMIFS(Rekap!$D:$D,Rekap!$B:$B,Out!$B159,Rekap!$C:$C,Out!I$5)</f>
        <v>0</v>
      </c>
      <c r="J159" s="24">
        <f>SUMIFS(Rekap!$D:$D,Rekap!$B:$B,Out!$B159,Rekap!$C:$C,Out!J$5)</f>
        <v>0</v>
      </c>
      <c r="K159" s="24">
        <f>SUMIFS(Rekap!$D:$D,Rekap!$B:$B,Out!$B159,Rekap!$C:$C,Out!K$5)</f>
        <v>0</v>
      </c>
      <c r="L159" s="24">
        <f>SUMIFS(Rekap!$D:$D,Rekap!$B:$B,Out!$B159,Rekap!$C:$C,Out!L$5)</f>
        <v>0</v>
      </c>
      <c r="M159" s="24">
        <f>SUMIFS(Rekap!$D:$D,Rekap!$B:$B,Out!$B159,Rekap!$C:$C,Out!M$5)</f>
        <v>0</v>
      </c>
      <c r="N159" s="24">
        <f>SUMIFS(Rekap!$D:$D,Rekap!$B:$B,Out!$B159,Rekap!$C:$C,Out!N$5)</f>
        <v>0</v>
      </c>
      <c r="O159" s="24">
        <f>SUMIFS(Rekap!$D:$D,Rekap!$B:$B,Out!$B159,Rekap!$C:$C,Out!O$5)</f>
        <v>0</v>
      </c>
      <c r="P159" s="24">
        <f>SUMIFS(Rekap!$D:$D,Rekap!$B:$B,Out!$B159,Rekap!$C:$C,Out!P$5)</f>
        <v>0</v>
      </c>
      <c r="Q159" s="24">
        <f>SUMIFS(Rekap!$D:$D,Rekap!$B:$B,Out!$B159,Rekap!$C:$C,Out!Q$5)</f>
        <v>0</v>
      </c>
      <c r="R159" s="24">
        <f>SUMIFS(Rekap!$D:$D,Rekap!$B:$B,Out!$B159,Rekap!$C:$C,Out!R$5)</f>
        <v>0</v>
      </c>
      <c r="S159" s="24">
        <f>SUMIFS(Rekap!$D:$D,Rekap!$B:$B,Out!$B159,Rekap!$C:$C,Out!S$5)</f>
        <v>0</v>
      </c>
      <c r="T159" s="24">
        <f>SUMIFS(Rekap!$D:$D,Rekap!$B:$B,Out!$B159,Rekap!$C:$C,Out!T$5)</f>
        <v>0</v>
      </c>
      <c r="V159" s="24">
        <f t="shared" si="2"/>
        <v>0</v>
      </c>
    </row>
    <row r="160" spans="2:22">
      <c r="B160" s="33" t="str">
        <f>Master!$B160</f>
        <v>Gamis Herik</v>
      </c>
      <c r="C160" s="24">
        <f>SUMIFS(Rekap!$D:$D,Rekap!$B:$B,Out!$B160,Rekap!$C:$C,Out!C$5)</f>
        <v>0</v>
      </c>
      <c r="D160" s="24">
        <f>SUMIFS(Rekap!$D:$D,Rekap!$B:$B,Out!$B160,Rekap!$C:$C,Out!D$5)</f>
        <v>0</v>
      </c>
      <c r="E160" s="24">
        <f>SUMIFS(Rekap!$D:$D,Rekap!$B:$B,Out!$B160,Rekap!$C:$C,Out!E$5)</f>
        <v>0</v>
      </c>
      <c r="F160" s="24">
        <f>SUMIFS(Rekap!$D:$D,Rekap!$B:$B,Out!$B160,Rekap!$C:$C,Out!F$5)</f>
        <v>0</v>
      </c>
      <c r="G160" s="24">
        <f>SUMIFS(Rekap!$D:$D,Rekap!$B:$B,Out!$B160,Rekap!$C:$C,Out!G$5)</f>
        <v>0</v>
      </c>
      <c r="H160" s="24">
        <f>SUMIFS(Rekap!$D:$D,Rekap!$B:$B,Out!$B160,Rekap!$C:$C,Out!H$5)</f>
        <v>0</v>
      </c>
      <c r="I160" s="24">
        <f>SUMIFS(Rekap!$D:$D,Rekap!$B:$B,Out!$B160,Rekap!$C:$C,Out!I$5)</f>
        <v>0</v>
      </c>
      <c r="J160" s="24">
        <f>SUMIFS(Rekap!$D:$D,Rekap!$B:$B,Out!$B160,Rekap!$C:$C,Out!J$5)</f>
        <v>0</v>
      </c>
      <c r="K160" s="24">
        <f>SUMIFS(Rekap!$D:$D,Rekap!$B:$B,Out!$B160,Rekap!$C:$C,Out!K$5)</f>
        <v>0</v>
      </c>
      <c r="L160" s="24">
        <f>SUMIFS(Rekap!$D:$D,Rekap!$B:$B,Out!$B160,Rekap!$C:$C,Out!L$5)</f>
        <v>0</v>
      </c>
      <c r="M160" s="24">
        <f>SUMIFS(Rekap!$D:$D,Rekap!$B:$B,Out!$B160,Rekap!$C:$C,Out!M$5)</f>
        <v>0</v>
      </c>
      <c r="N160" s="24">
        <f>SUMIFS(Rekap!$D:$D,Rekap!$B:$B,Out!$B160,Rekap!$C:$C,Out!N$5)</f>
        <v>0</v>
      </c>
      <c r="O160" s="24">
        <f>SUMIFS(Rekap!$D:$D,Rekap!$B:$B,Out!$B160,Rekap!$C:$C,Out!O$5)</f>
        <v>0</v>
      </c>
      <c r="P160" s="24">
        <f>SUMIFS(Rekap!$D:$D,Rekap!$B:$B,Out!$B160,Rekap!$C:$C,Out!P$5)</f>
        <v>0</v>
      </c>
      <c r="Q160" s="24">
        <f>SUMIFS(Rekap!$D:$D,Rekap!$B:$B,Out!$B160,Rekap!$C:$C,Out!Q$5)</f>
        <v>0</v>
      </c>
      <c r="R160" s="24">
        <f>SUMIFS(Rekap!$D:$D,Rekap!$B:$B,Out!$B160,Rekap!$C:$C,Out!R$5)</f>
        <v>0</v>
      </c>
      <c r="S160" s="24">
        <f>SUMIFS(Rekap!$D:$D,Rekap!$B:$B,Out!$B160,Rekap!$C:$C,Out!S$5)</f>
        <v>0</v>
      </c>
      <c r="T160" s="24">
        <f>SUMIFS(Rekap!$D:$D,Rekap!$B:$B,Out!$B160,Rekap!$C:$C,Out!T$5)</f>
        <v>0</v>
      </c>
      <c r="V160" s="24">
        <f t="shared" si="2"/>
        <v>0</v>
      </c>
    </row>
    <row r="161" spans="2:22">
      <c r="B161" s="33" t="str">
        <f>Master!$B161</f>
        <v>Gamis spandek</v>
      </c>
      <c r="C161" s="24">
        <f>SUMIFS(Rekap!$D:$D,Rekap!$B:$B,Out!$B161,Rekap!$C:$C,Out!C$5)</f>
        <v>0</v>
      </c>
      <c r="D161" s="24">
        <f>SUMIFS(Rekap!$D:$D,Rekap!$B:$B,Out!$B161,Rekap!$C:$C,Out!D$5)</f>
        <v>0</v>
      </c>
      <c r="E161" s="24">
        <f>SUMIFS(Rekap!$D:$D,Rekap!$B:$B,Out!$B161,Rekap!$C:$C,Out!E$5)</f>
        <v>0</v>
      </c>
      <c r="F161" s="24">
        <f>SUMIFS(Rekap!$D:$D,Rekap!$B:$B,Out!$B161,Rekap!$C:$C,Out!F$5)</f>
        <v>0</v>
      </c>
      <c r="G161" s="24">
        <f>SUMIFS(Rekap!$D:$D,Rekap!$B:$B,Out!$B161,Rekap!$C:$C,Out!G$5)</f>
        <v>0</v>
      </c>
      <c r="H161" s="24">
        <f>SUMIFS(Rekap!$D:$D,Rekap!$B:$B,Out!$B161,Rekap!$C:$C,Out!H$5)</f>
        <v>0</v>
      </c>
      <c r="I161" s="24">
        <f>SUMIFS(Rekap!$D:$D,Rekap!$B:$B,Out!$B161,Rekap!$C:$C,Out!I$5)</f>
        <v>0</v>
      </c>
      <c r="J161" s="24">
        <f>SUMIFS(Rekap!$D:$D,Rekap!$B:$B,Out!$B161,Rekap!$C:$C,Out!J$5)</f>
        <v>0</v>
      </c>
      <c r="K161" s="24">
        <f>SUMIFS(Rekap!$D:$D,Rekap!$B:$B,Out!$B161,Rekap!$C:$C,Out!K$5)</f>
        <v>0</v>
      </c>
      <c r="L161" s="24">
        <f>SUMIFS(Rekap!$D:$D,Rekap!$B:$B,Out!$B161,Rekap!$C:$C,Out!L$5)</f>
        <v>0</v>
      </c>
      <c r="M161" s="24">
        <f>SUMIFS(Rekap!$D:$D,Rekap!$B:$B,Out!$B161,Rekap!$C:$C,Out!M$5)</f>
        <v>0</v>
      </c>
      <c r="N161" s="24">
        <f>SUMIFS(Rekap!$D:$D,Rekap!$B:$B,Out!$B161,Rekap!$C:$C,Out!N$5)</f>
        <v>0</v>
      </c>
      <c r="O161" s="24">
        <f>SUMIFS(Rekap!$D:$D,Rekap!$B:$B,Out!$B161,Rekap!$C:$C,Out!O$5)</f>
        <v>0</v>
      </c>
      <c r="P161" s="24">
        <f>SUMIFS(Rekap!$D:$D,Rekap!$B:$B,Out!$B161,Rekap!$C:$C,Out!P$5)</f>
        <v>0</v>
      </c>
      <c r="Q161" s="24">
        <f>SUMIFS(Rekap!$D:$D,Rekap!$B:$B,Out!$B161,Rekap!$C:$C,Out!Q$5)</f>
        <v>0</v>
      </c>
      <c r="R161" s="24">
        <f>SUMIFS(Rekap!$D:$D,Rekap!$B:$B,Out!$B161,Rekap!$C:$C,Out!R$5)</f>
        <v>0</v>
      </c>
      <c r="S161" s="24">
        <f>SUMIFS(Rekap!$D:$D,Rekap!$B:$B,Out!$B161,Rekap!$C:$C,Out!S$5)</f>
        <v>0</v>
      </c>
      <c r="T161" s="24">
        <f>SUMIFS(Rekap!$D:$D,Rekap!$B:$B,Out!$B161,Rekap!$C:$C,Out!T$5)</f>
        <v>0</v>
      </c>
      <c r="V161" s="24">
        <f t="shared" si="2"/>
        <v>0</v>
      </c>
    </row>
    <row r="162" spans="2:22">
      <c r="B162" s="33" t="str">
        <f>Master!$B162</f>
        <v>Jeans Cewe</v>
      </c>
      <c r="C162" s="24">
        <f>SUMIFS(Rekap!$D:$D,Rekap!$B:$B,Out!$B162,Rekap!$C:$C,Out!C$5)</f>
        <v>0</v>
      </c>
      <c r="D162" s="24">
        <f>SUMIFS(Rekap!$D:$D,Rekap!$B:$B,Out!$B162,Rekap!$C:$C,Out!D$5)</f>
        <v>0</v>
      </c>
      <c r="E162" s="24">
        <f>SUMIFS(Rekap!$D:$D,Rekap!$B:$B,Out!$B162,Rekap!$C:$C,Out!E$5)</f>
        <v>0</v>
      </c>
      <c r="F162" s="24">
        <f>SUMIFS(Rekap!$D:$D,Rekap!$B:$B,Out!$B162,Rekap!$C:$C,Out!F$5)</f>
        <v>0</v>
      </c>
      <c r="G162" s="24">
        <f>SUMIFS(Rekap!$D:$D,Rekap!$B:$B,Out!$B162,Rekap!$C:$C,Out!G$5)</f>
        <v>0</v>
      </c>
      <c r="H162" s="24">
        <f>SUMIFS(Rekap!$D:$D,Rekap!$B:$B,Out!$B162,Rekap!$C:$C,Out!H$5)</f>
        <v>0</v>
      </c>
      <c r="I162" s="24">
        <f>SUMIFS(Rekap!$D:$D,Rekap!$B:$B,Out!$B162,Rekap!$C:$C,Out!I$5)</f>
        <v>0</v>
      </c>
      <c r="J162" s="24">
        <f>SUMIFS(Rekap!$D:$D,Rekap!$B:$B,Out!$B162,Rekap!$C:$C,Out!J$5)</f>
        <v>0</v>
      </c>
      <c r="K162" s="24">
        <f>SUMIFS(Rekap!$D:$D,Rekap!$B:$B,Out!$B162,Rekap!$C:$C,Out!K$5)</f>
        <v>0</v>
      </c>
      <c r="L162" s="24">
        <f>SUMIFS(Rekap!$D:$D,Rekap!$B:$B,Out!$B162,Rekap!$C:$C,Out!L$5)</f>
        <v>0</v>
      </c>
      <c r="M162" s="24">
        <f>SUMIFS(Rekap!$D:$D,Rekap!$B:$B,Out!$B162,Rekap!$C:$C,Out!M$5)</f>
        <v>0</v>
      </c>
      <c r="N162" s="24">
        <f>SUMIFS(Rekap!$D:$D,Rekap!$B:$B,Out!$B162,Rekap!$C:$C,Out!N$5)</f>
        <v>0</v>
      </c>
      <c r="O162" s="24">
        <f>SUMIFS(Rekap!$D:$D,Rekap!$B:$B,Out!$B162,Rekap!$C:$C,Out!O$5)</f>
        <v>0</v>
      </c>
      <c r="P162" s="24">
        <f>SUMIFS(Rekap!$D:$D,Rekap!$B:$B,Out!$B162,Rekap!$C:$C,Out!P$5)</f>
        <v>0</v>
      </c>
      <c r="Q162" s="24">
        <f>SUMIFS(Rekap!$D:$D,Rekap!$B:$B,Out!$B162,Rekap!$C:$C,Out!Q$5)</f>
        <v>0</v>
      </c>
      <c r="R162" s="24">
        <f>SUMIFS(Rekap!$D:$D,Rekap!$B:$B,Out!$B162,Rekap!$C:$C,Out!R$5)</f>
        <v>0</v>
      </c>
      <c r="S162" s="24">
        <f>SUMIFS(Rekap!$D:$D,Rekap!$B:$B,Out!$B162,Rekap!$C:$C,Out!S$5)</f>
        <v>0</v>
      </c>
      <c r="T162" s="24">
        <f>SUMIFS(Rekap!$D:$D,Rekap!$B:$B,Out!$B162,Rekap!$C:$C,Out!T$5)</f>
        <v>0</v>
      </c>
      <c r="V162" s="24">
        <f t="shared" si="2"/>
        <v>0</v>
      </c>
    </row>
    <row r="163" spans="2:22">
      <c r="B163" s="33" t="str">
        <f>Master!$B163</f>
        <v>Daster TL</v>
      </c>
      <c r="C163" s="24">
        <f>SUMIFS(Rekap!$D:$D,Rekap!$B:$B,Out!$B163,Rekap!$C:$C,Out!C$5)</f>
        <v>0</v>
      </c>
      <c r="D163" s="24">
        <f>SUMIFS(Rekap!$D:$D,Rekap!$B:$B,Out!$B163,Rekap!$C:$C,Out!D$5)</f>
        <v>0</v>
      </c>
      <c r="E163" s="24">
        <f>SUMIFS(Rekap!$D:$D,Rekap!$B:$B,Out!$B163,Rekap!$C:$C,Out!E$5)</f>
        <v>0</v>
      </c>
      <c r="F163" s="24">
        <f>SUMIFS(Rekap!$D:$D,Rekap!$B:$B,Out!$B163,Rekap!$C:$C,Out!F$5)</f>
        <v>0</v>
      </c>
      <c r="G163" s="24">
        <f>SUMIFS(Rekap!$D:$D,Rekap!$B:$B,Out!$B163,Rekap!$C:$C,Out!G$5)</f>
        <v>0</v>
      </c>
      <c r="H163" s="24">
        <f>SUMIFS(Rekap!$D:$D,Rekap!$B:$B,Out!$B163,Rekap!$C:$C,Out!H$5)</f>
        <v>0</v>
      </c>
      <c r="I163" s="24">
        <f>SUMIFS(Rekap!$D:$D,Rekap!$B:$B,Out!$B163,Rekap!$C:$C,Out!I$5)</f>
        <v>0</v>
      </c>
      <c r="J163" s="24">
        <f>SUMIFS(Rekap!$D:$D,Rekap!$B:$B,Out!$B163,Rekap!$C:$C,Out!J$5)</f>
        <v>0</v>
      </c>
      <c r="K163" s="24">
        <f>SUMIFS(Rekap!$D:$D,Rekap!$B:$B,Out!$B163,Rekap!$C:$C,Out!K$5)</f>
        <v>0</v>
      </c>
      <c r="L163" s="24">
        <f>SUMIFS(Rekap!$D:$D,Rekap!$B:$B,Out!$B163,Rekap!$C:$C,Out!L$5)</f>
        <v>0</v>
      </c>
      <c r="M163" s="24">
        <f>SUMIFS(Rekap!$D:$D,Rekap!$B:$B,Out!$B163,Rekap!$C:$C,Out!M$5)</f>
        <v>0</v>
      </c>
      <c r="N163" s="24">
        <f>SUMIFS(Rekap!$D:$D,Rekap!$B:$B,Out!$B163,Rekap!$C:$C,Out!N$5)</f>
        <v>0</v>
      </c>
      <c r="O163" s="24">
        <f>SUMIFS(Rekap!$D:$D,Rekap!$B:$B,Out!$B163,Rekap!$C:$C,Out!O$5)</f>
        <v>0</v>
      </c>
      <c r="P163" s="24">
        <f>SUMIFS(Rekap!$D:$D,Rekap!$B:$B,Out!$B163,Rekap!$C:$C,Out!P$5)</f>
        <v>0</v>
      </c>
      <c r="Q163" s="24">
        <f>SUMIFS(Rekap!$D:$D,Rekap!$B:$B,Out!$B163,Rekap!$C:$C,Out!Q$5)</f>
        <v>0</v>
      </c>
      <c r="R163" s="24">
        <f>SUMIFS(Rekap!$D:$D,Rekap!$B:$B,Out!$B163,Rekap!$C:$C,Out!R$5)</f>
        <v>0</v>
      </c>
      <c r="S163" s="24">
        <f>SUMIFS(Rekap!$D:$D,Rekap!$B:$B,Out!$B163,Rekap!$C:$C,Out!S$5)</f>
        <v>0</v>
      </c>
      <c r="T163" s="24">
        <f>SUMIFS(Rekap!$D:$D,Rekap!$B:$B,Out!$B163,Rekap!$C:$C,Out!T$5)</f>
        <v>0</v>
      </c>
      <c r="V163" s="24">
        <f t="shared" si="2"/>
        <v>0</v>
      </c>
    </row>
    <row r="164" spans="2:22">
      <c r="B164" s="33" t="str">
        <f>Master!$B164</f>
        <v>Daster BR</v>
      </c>
      <c r="C164" s="24">
        <f>SUMIFS(Rekap!$D:$D,Rekap!$B:$B,Out!$B164,Rekap!$C:$C,Out!C$5)</f>
        <v>0</v>
      </c>
      <c r="D164" s="24">
        <f>SUMIFS(Rekap!$D:$D,Rekap!$B:$B,Out!$B164,Rekap!$C:$C,Out!D$5)</f>
        <v>0</v>
      </c>
      <c r="E164" s="24">
        <f>SUMIFS(Rekap!$D:$D,Rekap!$B:$B,Out!$B164,Rekap!$C:$C,Out!E$5)</f>
        <v>0</v>
      </c>
      <c r="F164" s="24">
        <f>SUMIFS(Rekap!$D:$D,Rekap!$B:$B,Out!$B164,Rekap!$C:$C,Out!F$5)</f>
        <v>0</v>
      </c>
      <c r="G164" s="24">
        <f>SUMIFS(Rekap!$D:$D,Rekap!$B:$B,Out!$B164,Rekap!$C:$C,Out!G$5)</f>
        <v>0</v>
      </c>
      <c r="H164" s="24">
        <f>SUMIFS(Rekap!$D:$D,Rekap!$B:$B,Out!$B164,Rekap!$C:$C,Out!H$5)</f>
        <v>0</v>
      </c>
      <c r="I164" s="24">
        <f>SUMIFS(Rekap!$D:$D,Rekap!$B:$B,Out!$B164,Rekap!$C:$C,Out!I$5)</f>
        <v>0</v>
      </c>
      <c r="J164" s="24">
        <f>SUMIFS(Rekap!$D:$D,Rekap!$B:$B,Out!$B164,Rekap!$C:$C,Out!J$5)</f>
        <v>0</v>
      </c>
      <c r="K164" s="24">
        <f>SUMIFS(Rekap!$D:$D,Rekap!$B:$B,Out!$B164,Rekap!$C:$C,Out!K$5)</f>
        <v>0</v>
      </c>
      <c r="L164" s="24">
        <f>SUMIFS(Rekap!$D:$D,Rekap!$B:$B,Out!$B164,Rekap!$C:$C,Out!L$5)</f>
        <v>0</v>
      </c>
      <c r="M164" s="24">
        <f>SUMIFS(Rekap!$D:$D,Rekap!$B:$B,Out!$B164,Rekap!$C:$C,Out!M$5)</f>
        <v>0</v>
      </c>
      <c r="N164" s="24">
        <f>SUMIFS(Rekap!$D:$D,Rekap!$B:$B,Out!$B164,Rekap!$C:$C,Out!N$5)</f>
        <v>0</v>
      </c>
      <c r="O164" s="24">
        <f>SUMIFS(Rekap!$D:$D,Rekap!$B:$B,Out!$B164,Rekap!$C:$C,Out!O$5)</f>
        <v>0</v>
      </c>
      <c r="P164" s="24">
        <f>SUMIFS(Rekap!$D:$D,Rekap!$B:$B,Out!$B164,Rekap!$C:$C,Out!P$5)</f>
        <v>0</v>
      </c>
      <c r="Q164" s="24">
        <f>SUMIFS(Rekap!$D:$D,Rekap!$B:$B,Out!$B164,Rekap!$C:$C,Out!Q$5)</f>
        <v>0</v>
      </c>
      <c r="R164" s="24">
        <f>SUMIFS(Rekap!$D:$D,Rekap!$B:$B,Out!$B164,Rekap!$C:$C,Out!R$5)</f>
        <v>0</v>
      </c>
      <c r="S164" s="24">
        <f>SUMIFS(Rekap!$D:$D,Rekap!$B:$B,Out!$B164,Rekap!$C:$C,Out!S$5)</f>
        <v>0</v>
      </c>
      <c r="T164" s="24">
        <f>SUMIFS(Rekap!$D:$D,Rekap!$B:$B,Out!$B164,Rekap!$C:$C,Out!T$5)</f>
        <v>0</v>
      </c>
      <c r="V164" s="24">
        <f t="shared" si="2"/>
        <v>0</v>
      </c>
    </row>
    <row r="165" spans="2:22">
      <c r="B165" s="33" t="str">
        <f>Master!$B165</f>
        <v>Kalong ST</v>
      </c>
      <c r="C165" s="24">
        <f>SUMIFS(Rekap!$D:$D,Rekap!$B:$B,Out!$B165,Rekap!$C:$C,Out!C$5)</f>
        <v>0</v>
      </c>
      <c r="D165" s="24">
        <f>SUMIFS(Rekap!$D:$D,Rekap!$B:$B,Out!$B165,Rekap!$C:$C,Out!D$5)</f>
        <v>0</v>
      </c>
      <c r="E165" s="24">
        <f>SUMIFS(Rekap!$D:$D,Rekap!$B:$B,Out!$B165,Rekap!$C:$C,Out!E$5)</f>
        <v>0</v>
      </c>
      <c r="F165" s="24">
        <f>SUMIFS(Rekap!$D:$D,Rekap!$B:$B,Out!$B165,Rekap!$C:$C,Out!F$5)</f>
        <v>0</v>
      </c>
      <c r="G165" s="24">
        <f>SUMIFS(Rekap!$D:$D,Rekap!$B:$B,Out!$B165,Rekap!$C:$C,Out!G$5)</f>
        <v>0</v>
      </c>
      <c r="H165" s="24">
        <f>SUMIFS(Rekap!$D:$D,Rekap!$B:$B,Out!$B165,Rekap!$C:$C,Out!H$5)</f>
        <v>0</v>
      </c>
      <c r="I165" s="24">
        <f>SUMIFS(Rekap!$D:$D,Rekap!$B:$B,Out!$B165,Rekap!$C:$C,Out!I$5)</f>
        <v>0</v>
      </c>
      <c r="J165" s="24">
        <f>SUMIFS(Rekap!$D:$D,Rekap!$B:$B,Out!$B165,Rekap!$C:$C,Out!J$5)</f>
        <v>0</v>
      </c>
      <c r="K165" s="24">
        <f>SUMIFS(Rekap!$D:$D,Rekap!$B:$B,Out!$B165,Rekap!$C:$C,Out!K$5)</f>
        <v>0</v>
      </c>
      <c r="L165" s="24">
        <f>SUMIFS(Rekap!$D:$D,Rekap!$B:$B,Out!$B165,Rekap!$C:$C,Out!L$5)</f>
        <v>0</v>
      </c>
      <c r="M165" s="24">
        <f>SUMIFS(Rekap!$D:$D,Rekap!$B:$B,Out!$B165,Rekap!$C:$C,Out!M$5)</f>
        <v>0</v>
      </c>
      <c r="N165" s="24">
        <f>SUMIFS(Rekap!$D:$D,Rekap!$B:$B,Out!$B165,Rekap!$C:$C,Out!N$5)</f>
        <v>0</v>
      </c>
      <c r="O165" s="24">
        <f>SUMIFS(Rekap!$D:$D,Rekap!$B:$B,Out!$B165,Rekap!$C:$C,Out!O$5)</f>
        <v>0</v>
      </c>
      <c r="P165" s="24">
        <f>SUMIFS(Rekap!$D:$D,Rekap!$B:$B,Out!$B165,Rekap!$C:$C,Out!P$5)</f>
        <v>0</v>
      </c>
      <c r="Q165" s="24">
        <f>SUMIFS(Rekap!$D:$D,Rekap!$B:$B,Out!$B165,Rekap!$C:$C,Out!Q$5)</f>
        <v>0</v>
      </c>
      <c r="R165" s="24">
        <f>SUMIFS(Rekap!$D:$D,Rekap!$B:$B,Out!$B165,Rekap!$C:$C,Out!R$5)</f>
        <v>0</v>
      </c>
      <c r="S165" s="24">
        <f>SUMIFS(Rekap!$D:$D,Rekap!$B:$B,Out!$B165,Rekap!$C:$C,Out!S$5)</f>
        <v>0</v>
      </c>
      <c r="T165" s="24">
        <f>SUMIFS(Rekap!$D:$D,Rekap!$B:$B,Out!$B165,Rekap!$C:$C,Out!T$5)</f>
        <v>0</v>
      </c>
      <c r="V165" s="24">
        <f t="shared" si="2"/>
        <v>0</v>
      </c>
    </row>
    <row r="166" spans="2:22">
      <c r="B166" s="33" t="str">
        <f>Master!$B166</f>
        <v>celana Polkadot</v>
      </c>
      <c r="C166" s="24">
        <f>SUMIFS(Rekap!$D:$D,Rekap!$B:$B,Out!$B166,Rekap!$C:$C,Out!C$5)</f>
        <v>0</v>
      </c>
      <c r="D166" s="24">
        <f>SUMIFS(Rekap!$D:$D,Rekap!$B:$B,Out!$B166,Rekap!$C:$C,Out!D$5)</f>
        <v>0</v>
      </c>
      <c r="E166" s="24">
        <f>SUMIFS(Rekap!$D:$D,Rekap!$B:$B,Out!$B166,Rekap!$C:$C,Out!E$5)</f>
        <v>0</v>
      </c>
      <c r="F166" s="24">
        <f>SUMIFS(Rekap!$D:$D,Rekap!$B:$B,Out!$B166,Rekap!$C:$C,Out!F$5)</f>
        <v>0</v>
      </c>
      <c r="G166" s="24">
        <f>SUMIFS(Rekap!$D:$D,Rekap!$B:$B,Out!$B166,Rekap!$C:$C,Out!G$5)</f>
        <v>0</v>
      </c>
      <c r="H166" s="24">
        <f>SUMIFS(Rekap!$D:$D,Rekap!$B:$B,Out!$B166,Rekap!$C:$C,Out!H$5)</f>
        <v>0</v>
      </c>
      <c r="I166" s="24">
        <f>SUMIFS(Rekap!$D:$D,Rekap!$B:$B,Out!$B166,Rekap!$C:$C,Out!I$5)</f>
        <v>0</v>
      </c>
      <c r="J166" s="24">
        <f>SUMIFS(Rekap!$D:$D,Rekap!$B:$B,Out!$B166,Rekap!$C:$C,Out!J$5)</f>
        <v>0</v>
      </c>
      <c r="K166" s="24">
        <f>SUMIFS(Rekap!$D:$D,Rekap!$B:$B,Out!$B166,Rekap!$C:$C,Out!K$5)</f>
        <v>0</v>
      </c>
      <c r="L166" s="24">
        <f>SUMIFS(Rekap!$D:$D,Rekap!$B:$B,Out!$B166,Rekap!$C:$C,Out!L$5)</f>
        <v>0</v>
      </c>
      <c r="M166" s="24">
        <f>SUMIFS(Rekap!$D:$D,Rekap!$B:$B,Out!$B166,Rekap!$C:$C,Out!M$5)</f>
        <v>0</v>
      </c>
      <c r="N166" s="24">
        <f>SUMIFS(Rekap!$D:$D,Rekap!$B:$B,Out!$B166,Rekap!$C:$C,Out!N$5)</f>
        <v>0</v>
      </c>
      <c r="O166" s="24">
        <f>SUMIFS(Rekap!$D:$D,Rekap!$B:$B,Out!$B166,Rekap!$C:$C,Out!O$5)</f>
        <v>0</v>
      </c>
      <c r="P166" s="24">
        <f>SUMIFS(Rekap!$D:$D,Rekap!$B:$B,Out!$B166,Rekap!$C:$C,Out!P$5)</f>
        <v>0</v>
      </c>
      <c r="Q166" s="24">
        <f>SUMIFS(Rekap!$D:$D,Rekap!$B:$B,Out!$B166,Rekap!$C:$C,Out!Q$5)</f>
        <v>0</v>
      </c>
      <c r="R166" s="24">
        <f>SUMIFS(Rekap!$D:$D,Rekap!$B:$B,Out!$B166,Rekap!$C:$C,Out!R$5)</f>
        <v>0</v>
      </c>
      <c r="S166" s="24">
        <f>SUMIFS(Rekap!$D:$D,Rekap!$B:$B,Out!$B166,Rekap!$C:$C,Out!S$5)</f>
        <v>0</v>
      </c>
      <c r="T166" s="24">
        <f>SUMIFS(Rekap!$D:$D,Rekap!$B:$B,Out!$B166,Rekap!$C:$C,Out!T$5)</f>
        <v>0</v>
      </c>
      <c r="V166" s="24">
        <f t="shared" si="2"/>
        <v>0</v>
      </c>
    </row>
    <row r="167" spans="2:22">
      <c r="B167" s="33" t="str">
        <f>Master!$B167</f>
        <v>Celana Santai S</v>
      </c>
      <c r="C167" s="24">
        <f>SUMIFS(Rekap!$D:$D,Rekap!$B:$B,Out!$B167,Rekap!$C:$C,Out!C$5)</f>
        <v>0</v>
      </c>
      <c r="D167" s="24">
        <f>SUMIFS(Rekap!$D:$D,Rekap!$B:$B,Out!$B167,Rekap!$C:$C,Out!D$5)</f>
        <v>0</v>
      </c>
      <c r="E167" s="24">
        <f>SUMIFS(Rekap!$D:$D,Rekap!$B:$B,Out!$B167,Rekap!$C:$C,Out!E$5)</f>
        <v>0</v>
      </c>
      <c r="F167" s="24">
        <f>SUMIFS(Rekap!$D:$D,Rekap!$B:$B,Out!$B167,Rekap!$C:$C,Out!F$5)</f>
        <v>0</v>
      </c>
      <c r="G167" s="24">
        <f>SUMIFS(Rekap!$D:$D,Rekap!$B:$B,Out!$B167,Rekap!$C:$C,Out!G$5)</f>
        <v>0</v>
      </c>
      <c r="H167" s="24">
        <f>SUMIFS(Rekap!$D:$D,Rekap!$B:$B,Out!$B167,Rekap!$C:$C,Out!H$5)</f>
        <v>0</v>
      </c>
      <c r="I167" s="24">
        <f>SUMIFS(Rekap!$D:$D,Rekap!$B:$B,Out!$B167,Rekap!$C:$C,Out!I$5)</f>
        <v>0</v>
      </c>
      <c r="J167" s="24">
        <f>SUMIFS(Rekap!$D:$D,Rekap!$B:$B,Out!$B167,Rekap!$C:$C,Out!J$5)</f>
        <v>0</v>
      </c>
      <c r="K167" s="24">
        <f>SUMIFS(Rekap!$D:$D,Rekap!$B:$B,Out!$B167,Rekap!$C:$C,Out!K$5)</f>
        <v>0</v>
      </c>
      <c r="L167" s="24">
        <f>SUMIFS(Rekap!$D:$D,Rekap!$B:$B,Out!$B167,Rekap!$C:$C,Out!L$5)</f>
        <v>0</v>
      </c>
      <c r="M167" s="24">
        <f>SUMIFS(Rekap!$D:$D,Rekap!$B:$B,Out!$B167,Rekap!$C:$C,Out!M$5)</f>
        <v>0</v>
      </c>
      <c r="N167" s="24">
        <f>SUMIFS(Rekap!$D:$D,Rekap!$B:$B,Out!$B167,Rekap!$C:$C,Out!N$5)</f>
        <v>0</v>
      </c>
      <c r="O167" s="24">
        <f>SUMIFS(Rekap!$D:$D,Rekap!$B:$B,Out!$B167,Rekap!$C:$C,Out!O$5)</f>
        <v>0</v>
      </c>
      <c r="P167" s="24">
        <f>SUMIFS(Rekap!$D:$D,Rekap!$B:$B,Out!$B167,Rekap!$C:$C,Out!P$5)</f>
        <v>0</v>
      </c>
      <c r="Q167" s="24">
        <f>SUMIFS(Rekap!$D:$D,Rekap!$B:$B,Out!$B167,Rekap!$C:$C,Out!Q$5)</f>
        <v>0</v>
      </c>
      <c r="R167" s="24">
        <f>SUMIFS(Rekap!$D:$D,Rekap!$B:$B,Out!$B167,Rekap!$C:$C,Out!R$5)</f>
        <v>0</v>
      </c>
      <c r="S167" s="24">
        <f>SUMIFS(Rekap!$D:$D,Rekap!$B:$B,Out!$B167,Rekap!$C:$C,Out!S$5)</f>
        <v>0</v>
      </c>
      <c r="T167" s="24">
        <f>SUMIFS(Rekap!$D:$D,Rekap!$B:$B,Out!$B167,Rekap!$C:$C,Out!T$5)</f>
        <v>0</v>
      </c>
      <c r="V167" s="24">
        <f t="shared" si="2"/>
        <v>0</v>
      </c>
    </row>
    <row r="168" spans="2:22">
      <c r="B168" s="33" t="str">
        <f>Master!$B168</f>
        <v>Gamis Citra Spandek</v>
      </c>
      <c r="C168" s="24">
        <f>SUMIFS(Rekap!$D:$D,Rekap!$B:$B,Out!$B168,Rekap!$C:$C,Out!C$5)</f>
        <v>0</v>
      </c>
      <c r="D168" s="24">
        <f>SUMIFS(Rekap!$D:$D,Rekap!$B:$B,Out!$B168,Rekap!$C:$C,Out!D$5)</f>
        <v>0</v>
      </c>
      <c r="E168" s="24">
        <f>SUMIFS(Rekap!$D:$D,Rekap!$B:$B,Out!$B168,Rekap!$C:$C,Out!E$5)</f>
        <v>0</v>
      </c>
      <c r="F168" s="24">
        <f>SUMIFS(Rekap!$D:$D,Rekap!$B:$B,Out!$B168,Rekap!$C:$C,Out!F$5)</f>
        <v>0</v>
      </c>
      <c r="G168" s="24">
        <f>SUMIFS(Rekap!$D:$D,Rekap!$B:$B,Out!$B168,Rekap!$C:$C,Out!G$5)</f>
        <v>0</v>
      </c>
      <c r="H168" s="24">
        <f>SUMIFS(Rekap!$D:$D,Rekap!$B:$B,Out!$B168,Rekap!$C:$C,Out!H$5)</f>
        <v>0</v>
      </c>
      <c r="I168" s="24">
        <f>SUMIFS(Rekap!$D:$D,Rekap!$B:$B,Out!$B168,Rekap!$C:$C,Out!I$5)</f>
        <v>0</v>
      </c>
      <c r="J168" s="24">
        <f>SUMIFS(Rekap!$D:$D,Rekap!$B:$B,Out!$B168,Rekap!$C:$C,Out!J$5)</f>
        <v>0</v>
      </c>
      <c r="K168" s="24">
        <f>SUMIFS(Rekap!$D:$D,Rekap!$B:$B,Out!$B168,Rekap!$C:$C,Out!K$5)</f>
        <v>0</v>
      </c>
      <c r="L168" s="24">
        <f>SUMIFS(Rekap!$D:$D,Rekap!$B:$B,Out!$B168,Rekap!$C:$C,Out!L$5)</f>
        <v>0</v>
      </c>
      <c r="M168" s="24">
        <f>SUMIFS(Rekap!$D:$D,Rekap!$B:$B,Out!$B168,Rekap!$C:$C,Out!M$5)</f>
        <v>0</v>
      </c>
      <c r="N168" s="24">
        <f>SUMIFS(Rekap!$D:$D,Rekap!$B:$B,Out!$B168,Rekap!$C:$C,Out!N$5)</f>
        <v>0</v>
      </c>
      <c r="O168" s="24">
        <f>SUMIFS(Rekap!$D:$D,Rekap!$B:$B,Out!$B168,Rekap!$C:$C,Out!O$5)</f>
        <v>0</v>
      </c>
      <c r="P168" s="24">
        <f>SUMIFS(Rekap!$D:$D,Rekap!$B:$B,Out!$B168,Rekap!$C:$C,Out!P$5)</f>
        <v>0</v>
      </c>
      <c r="Q168" s="24">
        <f>SUMIFS(Rekap!$D:$D,Rekap!$B:$B,Out!$B168,Rekap!$C:$C,Out!Q$5)</f>
        <v>0</v>
      </c>
      <c r="R168" s="24">
        <f>SUMIFS(Rekap!$D:$D,Rekap!$B:$B,Out!$B168,Rekap!$C:$C,Out!R$5)</f>
        <v>0</v>
      </c>
      <c r="S168" s="24">
        <f>SUMIFS(Rekap!$D:$D,Rekap!$B:$B,Out!$B168,Rekap!$C:$C,Out!S$5)</f>
        <v>0</v>
      </c>
      <c r="T168" s="24">
        <f>SUMIFS(Rekap!$D:$D,Rekap!$B:$B,Out!$B168,Rekap!$C:$C,Out!T$5)</f>
        <v>0</v>
      </c>
      <c r="V168" s="24">
        <f t="shared" si="2"/>
        <v>0</v>
      </c>
    </row>
    <row r="169" spans="2:22">
      <c r="B169" s="33" t="str">
        <f>Master!$B169</f>
        <v>Gamis Citra Kanvas</v>
      </c>
      <c r="C169" s="24">
        <f>SUMIFS(Rekap!$D:$D,Rekap!$B:$B,Out!$B169,Rekap!$C:$C,Out!C$5)</f>
        <v>0</v>
      </c>
      <c r="D169" s="24">
        <f>SUMIFS(Rekap!$D:$D,Rekap!$B:$B,Out!$B169,Rekap!$C:$C,Out!D$5)</f>
        <v>0</v>
      </c>
      <c r="E169" s="24">
        <f>SUMIFS(Rekap!$D:$D,Rekap!$B:$B,Out!$B169,Rekap!$C:$C,Out!E$5)</f>
        <v>0</v>
      </c>
      <c r="F169" s="24">
        <f>SUMIFS(Rekap!$D:$D,Rekap!$B:$B,Out!$B169,Rekap!$C:$C,Out!F$5)</f>
        <v>0</v>
      </c>
      <c r="G169" s="24">
        <f>SUMIFS(Rekap!$D:$D,Rekap!$B:$B,Out!$B169,Rekap!$C:$C,Out!G$5)</f>
        <v>0</v>
      </c>
      <c r="H169" s="24">
        <f>SUMIFS(Rekap!$D:$D,Rekap!$B:$B,Out!$B169,Rekap!$C:$C,Out!H$5)</f>
        <v>0</v>
      </c>
      <c r="I169" s="24">
        <f>SUMIFS(Rekap!$D:$D,Rekap!$B:$B,Out!$B169,Rekap!$C:$C,Out!I$5)</f>
        <v>0</v>
      </c>
      <c r="J169" s="24">
        <f>SUMIFS(Rekap!$D:$D,Rekap!$B:$B,Out!$B169,Rekap!$C:$C,Out!J$5)</f>
        <v>0</v>
      </c>
      <c r="K169" s="24">
        <f>SUMIFS(Rekap!$D:$D,Rekap!$B:$B,Out!$B169,Rekap!$C:$C,Out!K$5)</f>
        <v>0</v>
      </c>
      <c r="L169" s="24">
        <f>SUMIFS(Rekap!$D:$D,Rekap!$B:$B,Out!$B169,Rekap!$C:$C,Out!L$5)</f>
        <v>0</v>
      </c>
      <c r="M169" s="24">
        <f>SUMIFS(Rekap!$D:$D,Rekap!$B:$B,Out!$B169,Rekap!$C:$C,Out!M$5)</f>
        <v>0</v>
      </c>
      <c r="N169" s="24">
        <f>SUMIFS(Rekap!$D:$D,Rekap!$B:$B,Out!$B169,Rekap!$C:$C,Out!N$5)</f>
        <v>0</v>
      </c>
      <c r="O169" s="24">
        <f>SUMIFS(Rekap!$D:$D,Rekap!$B:$B,Out!$B169,Rekap!$C:$C,Out!O$5)</f>
        <v>0</v>
      </c>
      <c r="P169" s="24">
        <f>SUMIFS(Rekap!$D:$D,Rekap!$B:$B,Out!$B169,Rekap!$C:$C,Out!P$5)</f>
        <v>0</v>
      </c>
      <c r="Q169" s="24">
        <f>SUMIFS(Rekap!$D:$D,Rekap!$B:$B,Out!$B169,Rekap!$C:$C,Out!Q$5)</f>
        <v>0</v>
      </c>
      <c r="R169" s="24">
        <f>SUMIFS(Rekap!$D:$D,Rekap!$B:$B,Out!$B169,Rekap!$C:$C,Out!R$5)</f>
        <v>0</v>
      </c>
      <c r="S169" s="24">
        <f>SUMIFS(Rekap!$D:$D,Rekap!$B:$B,Out!$B169,Rekap!$C:$C,Out!S$5)</f>
        <v>0</v>
      </c>
      <c r="T169" s="24">
        <f>SUMIFS(Rekap!$D:$D,Rekap!$B:$B,Out!$B169,Rekap!$C:$C,Out!T$5)</f>
        <v>0</v>
      </c>
      <c r="V169" s="24">
        <f t="shared" si="2"/>
        <v>0</v>
      </c>
    </row>
    <row r="170" spans="2:22">
      <c r="B170" s="33" t="str">
        <f>Master!$B170</f>
        <v>Set Cacha PE</v>
      </c>
      <c r="C170" s="24">
        <f>SUMIFS(Rekap!$D:$D,Rekap!$B:$B,Out!$B170,Rekap!$C:$C,Out!C$5)</f>
        <v>0</v>
      </c>
      <c r="D170" s="24">
        <f>SUMIFS(Rekap!$D:$D,Rekap!$B:$B,Out!$B170,Rekap!$C:$C,Out!D$5)</f>
        <v>0</v>
      </c>
      <c r="E170" s="24">
        <f>SUMIFS(Rekap!$D:$D,Rekap!$B:$B,Out!$B170,Rekap!$C:$C,Out!E$5)</f>
        <v>0</v>
      </c>
      <c r="F170" s="24">
        <f>SUMIFS(Rekap!$D:$D,Rekap!$B:$B,Out!$B170,Rekap!$C:$C,Out!F$5)</f>
        <v>0</v>
      </c>
      <c r="G170" s="24">
        <f>SUMIFS(Rekap!$D:$D,Rekap!$B:$B,Out!$B170,Rekap!$C:$C,Out!G$5)</f>
        <v>0</v>
      </c>
      <c r="H170" s="24">
        <f>SUMIFS(Rekap!$D:$D,Rekap!$B:$B,Out!$B170,Rekap!$C:$C,Out!H$5)</f>
        <v>0</v>
      </c>
      <c r="I170" s="24">
        <f>SUMIFS(Rekap!$D:$D,Rekap!$B:$B,Out!$B170,Rekap!$C:$C,Out!I$5)</f>
        <v>0</v>
      </c>
      <c r="J170" s="24">
        <f>SUMIFS(Rekap!$D:$D,Rekap!$B:$B,Out!$B170,Rekap!$C:$C,Out!J$5)</f>
        <v>0</v>
      </c>
      <c r="K170" s="24">
        <f>SUMIFS(Rekap!$D:$D,Rekap!$B:$B,Out!$B170,Rekap!$C:$C,Out!K$5)</f>
        <v>0</v>
      </c>
      <c r="L170" s="24">
        <f>SUMIFS(Rekap!$D:$D,Rekap!$B:$B,Out!$B170,Rekap!$C:$C,Out!L$5)</f>
        <v>0</v>
      </c>
      <c r="M170" s="24">
        <f>SUMIFS(Rekap!$D:$D,Rekap!$B:$B,Out!$B170,Rekap!$C:$C,Out!M$5)</f>
        <v>0</v>
      </c>
      <c r="N170" s="24">
        <f>SUMIFS(Rekap!$D:$D,Rekap!$B:$B,Out!$B170,Rekap!$C:$C,Out!N$5)</f>
        <v>0</v>
      </c>
      <c r="O170" s="24">
        <f>SUMIFS(Rekap!$D:$D,Rekap!$B:$B,Out!$B170,Rekap!$C:$C,Out!O$5)</f>
        <v>0</v>
      </c>
      <c r="P170" s="24">
        <f>SUMIFS(Rekap!$D:$D,Rekap!$B:$B,Out!$B170,Rekap!$C:$C,Out!P$5)</f>
        <v>0</v>
      </c>
      <c r="Q170" s="24">
        <f>SUMIFS(Rekap!$D:$D,Rekap!$B:$B,Out!$B170,Rekap!$C:$C,Out!Q$5)</f>
        <v>0</v>
      </c>
      <c r="R170" s="24">
        <f>SUMIFS(Rekap!$D:$D,Rekap!$B:$B,Out!$B170,Rekap!$C:$C,Out!R$5)</f>
        <v>0</v>
      </c>
      <c r="S170" s="24">
        <f>SUMIFS(Rekap!$D:$D,Rekap!$B:$B,Out!$B170,Rekap!$C:$C,Out!S$5)</f>
        <v>0</v>
      </c>
      <c r="T170" s="24">
        <f>SUMIFS(Rekap!$D:$D,Rekap!$B:$B,Out!$B170,Rekap!$C:$C,Out!T$5)</f>
        <v>0</v>
      </c>
      <c r="V170" s="24">
        <f t="shared" si="2"/>
        <v>0</v>
      </c>
    </row>
    <row r="171" spans="2:22">
      <c r="B171" s="33" t="str">
        <f>Master!$B171</f>
        <v>Kaos Bola Dewasa</v>
      </c>
      <c r="C171" s="24">
        <f>SUMIFS(Rekap!$D:$D,Rekap!$B:$B,Out!$B171,Rekap!$C:$C,Out!C$5)</f>
        <v>0</v>
      </c>
      <c r="D171" s="24">
        <f>SUMIFS(Rekap!$D:$D,Rekap!$B:$B,Out!$B171,Rekap!$C:$C,Out!D$5)</f>
        <v>0</v>
      </c>
      <c r="E171" s="24">
        <f>SUMIFS(Rekap!$D:$D,Rekap!$B:$B,Out!$B171,Rekap!$C:$C,Out!E$5)</f>
        <v>0</v>
      </c>
      <c r="F171" s="24">
        <f>SUMIFS(Rekap!$D:$D,Rekap!$B:$B,Out!$B171,Rekap!$C:$C,Out!F$5)</f>
        <v>0</v>
      </c>
      <c r="G171" s="24">
        <f>SUMIFS(Rekap!$D:$D,Rekap!$B:$B,Out!$B171,Rekap!$C:$C,Out!G$5)</f>
        <v>0</v>
      </c>
      <c r="H171" s="24">
        <f>SUMIFS(Rekap!$D:$D,Rekap!$B:$B,Out!$B171,Rekap!$C:$C,Out!H$5)</f>
        <v>0</v>
      </c>
      <c r="I171" s="24">
        <f>SUMIFS(Rekap!$D:$D,Rekap!$B:$B,Out!$B171,Rekap!$C:$C,Out!I$5)</f>
        <v>0</v>
      </c>
      <c r="J171" s="24">
        <f>SUMIFS(Rekap!$D:$D,Rekap!$B:$B,Out!$B171,Rekap!$C:$C,Out!J$5)</f>
        <v>0</v>
      </c>
      <c r="K171" s="24">
        <f>SUMIFS(Rekap!$D:$D,Rekap!$B:$B,Out!$B171,Rekap!$C:$C,Out!K$5)</f>
        <v>0</v>
      </c>
      <c r="L171" s="24">
        <f>SUMIFS(Rekap!$D:$D,Rekap!$B:$B,Out!$B171,Rekap!$C:$C,Out!L$5)</f>
        <v>0</v>
      </c>
      <c r="M171" s="24">
        <f>SUMIFS(Rekap!$D:$D,Rekap!$B:$B,Out!$B171,Rekap!$C:$C,Out!M$5)</f>
        <v>0</v>
      </c>
      <c r="N171" s="24">
        <f>SUMIFS(Rekap!$D:$D,Rekap!$B:$B,Out!$B171,Rekap!$C:$C,Out!N$5)</f>
        <v>0</v>
      </c>
      <c r="O171" s="24">
        <f>SUMIFS(Rekap!$D:$D,Rekap!$B:$B,Out!$B171,Rekap!$C:$C,Out!O$5)</f>
        <v>0</v>
      </c>
      <c r="P171" s="24">
        <f>SUMIFS(Rekap!$D:$D,Rekap!$B:$B,Out!$B171,Rekap!$C:$C,Out!P$5)</f>
        <v>0</v>
      </c>
      <c r="Q171" s="24">
        <f>SUMIFS(Rekap!$D:$D,Rekap!$B:$B,Out!$B171,Rekap!$C:$C,Out!Q$5)</f>
        <v>0</v>
      </c>
      <c r="R171" s="24">
        <f>SUMIFS(Rekap!$D:$D,Rekap!$B:$B,Out!$B171,Rekap!$C:$C,Out!R$5)</f>
        <v>0</v>
      </c>
      <c r="S171" s="24">
        <f>SUMIFS(Rekap!$D:$D,Rekap!$B:$B,Out!$B171,Rekap!$C:$C,Out!S$5)</f>
        <v>0</v>
      </c>
      <c r="T171" s="24">
        <f>SUMIFS(Rekap!$D:$D,Rekap!$B:$B,Out!$B171,Rekap!$C:$C,Out!T$5)</f>
        <v>0</v>
      </c>
      <c r="V171" s="24">
        <f t="shared" si="2"/>
        <v>0</v>
      </c>
    </row>
    <row r="172" spans="2:22">
      <c r="B172" s="33" t="str">
        <f>Master!$B172</f>
        <v>Celana Ab</v>
      </c>
      <c r="C172" s="24">
        <f>SUMIFS(Rekap!$D:$D,Rekap!$B:$B,Out!$B172,Rekap!$C:$C,Out!C$5)</f>
        <v>0</v>
      </c>
      <c r="D172" s="24">
        <f>SUMIFS(Rekap!$D:$D,Rekap!$B:$B,Out!$B172,Rekap!$C:$C,Out!D$5)</f>
        <v>0</v>
      </c>
      <c r="E172" s="24">
        <f>SUMIFS(Rekap!$D:$D,Rekap!$B:$B,Out!$B172,Rekap!$C:$C,Out!E$5)</f>
        <v>0</v>
      </c>
      <c r="F172" s="24">
        <f>SUMIFS(Rekap!$D:$D,Rekap!$B:$B,Out!$B172,Rekap!$C:$C,Out!F$5)</f>
        <v>0</v>
      </c>
      <c r="G172" s="24">
        <f>SUMIFS(Rekap!$D:$D,Rekap!$B:$B,Out!$B172,Rekap!$C:$C,Out!G$5)</f>
        <v>0</v>
      </c>
      <c r="H172" s="24">
        <f>SUMIFS(Rekap!$D:$D,Rekap!$B:$B,Out!$B172,Rekap!$C:$C,Out!H$5)</f>
        <v>0</v>
      </c>
      <c r="I172" s="24">
        <f>SUMIFS(Rekap!$D:$D,Rekap!$B:$B,Out!$B172,Rekap!$C:$C,Out!I$5)</f>
        <v>0</v>
      </c>
      <c r="J172" s="24">
        <f>SUMIFS(Rekap!$D:$D,Rekap!$B:$B,Out!$B172,Rekap!$C:$C,Out!J$5)</f>
        <v>0</v>
      </c>
      <c r="K172" s="24">
        <f>SUMIFS(Rekap!$D:$D,Rekap!$B:$B,Out!$B172,Rekap!$C:$C,Out!K$5)</f>
        <v>0</v>
      </c>
      <c r="L172" s="24">
        <f>SUMIFS(Rekap!$D:$D,Rekap!$B:$B,Out!$B172,Rekap!$C:$C,Out!L$5)</f>
        <v>0</v>
      </c>
      <c r="M172" s="24">
        <f>SUMIFS(Rekap!$D:$D,Rekap!$B:$B,Out!$B172,Rekap!$C:$C,Out!M$5)</f>
        <v>0</v>
      </c>
      <c r="N172" s="24">
        <f>SUMIFS(Rekap!$D:$D,Rekap!$B:$B,Out!$B172,Rekap!$C:$C,Out!N$5)</f>
        <v>0</v>
      </c>
      <c r="O172" s="24">
        <f>SUMIFS(Rekap!$D:$D,Rekap!$B:$B,Out!$B172,Rekap!$C:$C,Out!O$5)</f>
        <v>0</v>
      </c>
      <c r="P172" s="24">
        <f>SUMIFS(Rekap!$D:$D,Rekap!$B:$B,Out!$B172,Rekap!$C:$C,Out!P$5)</f>
        <v>0</v>
      </c>
      <c r="Q172" s="24">
        <f>SUMIFS(Rekap!$D:$D,Rekap!$B:$B,Out!$B172,Rekap!$C:$C,Out!Q$5)</f>
        <v>0</v>
      </c>
      <c r="R172" s="24">
        <f>SUMIFS(Rekap!$D:$D,Rekap!$B:$B,Out!$B172,Rekap!$C:$C,Out!R$5)</f>
        <v>0</v>
      </c>
      <c r="S172" s="24">
        <f>SUMIFS(Rekap!$D:$D,Rekap!$B:$B,Out!$B172,Rekap!$C:$C,Out!S$5)</f>
        <v>0</v>
      </c>
      <c r="T172" s="24">
        <f>SUMIFS(Rekap!$D:$D,Rekap!$B:$B,Out!$B172,Rekap!$C:$C,Out!T$5)</f>
        <v>0</v>
      </c>
      <c r="V172" s="24">
        <f t="shared" si="2"/>
        <v>0</v>
      </c>
    </row>
    <row r="173" spans="2:22">
      <c r="B173" s="33" t="str">
        <f>Master!$B173</f>
        <v>Celana Loreng AB</v>
      </c>
      <c r="C173" s="24">
        <f>SUMIFS(Rekap!$D:$D,Rekap!$B:$B,Out!$B173,Rekap!$C:$C,Out!C$5)</f>
        <v>0</v>
      </c>
      <c r="D173" s="24">
        <f>SUMIFS(Rekap!$D:$D,Rekap!$B:$B,Out!$B173,Rekap!$C:$C,Out!D$5)</f>
        <v>0</v>
      </c>
      <c r="E173" s="24">
        <f>SUMIFS(Rekap!$D:$D,Rekap!$B:$B,Out!$B173,Rekap!$C:$C,Out!E$5)</f>
        <v>0</v>
      </c>
      <c r="F173" s="24">
        <f>SUMIFS(Rekap!$D:$D,Rekap!$B:$B,Out!$B173,Rekap!$C:$C,Out!F$5)</f>
        <v>0</v>
      </c>
      <c r="G173" s="24">
        <f>SUMIFS(Rekap!$D:$D,Rekap!$B:$B,Out!$B173,Rekap!$C:$C,Out!G$5)</f>
        <v>0</v>
      </c>
      <c r="H173" s="24">
        <f>SUMIFS(Rekap!$D:$D,Rekap!$B:$B,Out!$B173,Rekap!$C:$C,Out!H$5)</f>
        <v>0</v>
      </c>
      <c r="I173" s="24">
        <f>SUMIFS(Rekap!$D:$D,Rekap!$B:$B,Out!$B173,Rekap!$C:$C,Out!I$5)</f>
        <v>0</v>
      </c>
      <c r="J173" s="24">
        <f>SUMIFS(Rekap!$D:$D,Rekap!$B:$B,Out!$B173,Rekap!$C:$C,Out!J$5)</f>
        <v>0</v>
      </c>
      <c r="K173" s="24">
        <f>SUMIFS(Rekap!$D:$D,Rekap!$B:$B,Out!$B173,Rekap!$C:$C,Out!K$5)</f>
        <v>0</v>
      </c>
      <c r="L173" s="24">
        <f>SUMIFS(Rekap!$D:$D,Rekap!$B:$B,Out!$B173,Rekap!$C:$C,Out!L$5)</f>
        <v>0</v>
      </c>
      <c r="M173" s="24">
        <f>SUMIFS(Rekap!$D:$D,Rekap!$B:$B,Out!$B173,Rekap!$C:$C,Out!M$5)</f>
        <v>0</v>
      </c>
      <c r="N173" s="24">
        <f>SUMIFS(Rekap!$D:$D,Rekap!$B:$B,Out!$B173,Rekap!$C:$C,Out!N$5)</f>
        <v>0</v>
      </c>
      <c r="O173" s="24">
        <f>SUMIFS(Rekap!$D:$D,Rekap!$B:$B,Out!$B173,Rekap!$C:$C,Out!O$5)</f>
        <v>0</v>
      </c>
      <c r="P173" s="24">
        <f>SUMIFS(Rekap!$D:$D,Rekap!$B:$B,Out!$B173,Rekap!$C:$C,Out!P$5)</f>
        <v>0</v>
      </c>
      <c r="Q173" s="24">
        <f>SUMIFS(Rekap!$D:$D,Rekap!$B:$B,Out!$B173,Rekap!$C:$C,Out!Q$5)</f>
        <v>0</v>
      </c>
      <c r="R173" s="24">
        <f>SUMIFS(Rekap!$D:$D,Rekap!$B:$B,Out!$B173,Rekap!$C:$C,Out!R$5)</f>
        <v>0</v>
      </c>
      <c r="S173" s="24">
        <f>SUMIFS(Rekap!$D:$D,Rekap!$B:$B,Out!$B173,Rekap!$C:$C,Out!S$5)</f>
        <v>0</v>
      </c>
      <c r="T173" s="24">
        <f>SUMIFS(Rekap!$D:$D,Rekap!$B:$B,Out!$B173,Rekap!$C:$C,Out!T$5)</f>
        <v>0</v>
      </c>
      <c r="V173" s="24">
        <f t="shared" si="2"/>
        <v>0</v>
      </c>
    </row>
    <row r="174" spans="2:22">
      <c r="B174" s="33" t="str">
        <f>Master!$B174</f>
        <v>Tangtop Cewe Dws</v>
      </c>
      <c r="C174" s="24">
        <f>SUMIFS(Rekap!$D:$D,Rekap!$B:$B,Out!$B174,Rekap!$C:$C,Out!C$5)</f>
        <v>0</v>
      </c>
      <c r="D174" s="24">
        <f>SUMIFS(Rekap!$D:$D,Rekap!$B:$B,Out!$B174,Rekap!$C:$C,Out!D$5)</f>
        <v>0</v>
      </c>
      <c r="E174" s="24">
        <f>SUMIFS(Rekap!$D:$D,Rekap!$B:$B,Out!$B174,Rekap!$C:$C,Out!E$5)</f>
        <v>0</v>
      </c>
      <c r="F174" s="24">
        <f>SUMIFS(Rekap!$D:$D,Rekap!$B:$B,Out!$B174,Rekap!$C:$C,Out!F$5)</f>
        <v>0</v>
      </c>
      <c r="G174" s="24">
        <f>SUMIFS(Rekap!$D:$D,Rekap!$B:$B,Out!$B174,Rekap!$C:$C,Out!G$5)</f>
        <v>0</v>
      </c>
      <c r="H174" s="24">
        <f>SUMIFS(Rekap!$D:$D,Rekap!$B:$B,Out!$B174,Rekap!$C:$C,Out!H$5)</f>
        <v>0</v>
      </c>
      <c r="I174" s="24">
        <f>SUMIFS(Rekap!$D:$D,Rekap!$B:$B,Out!$B174,Rekap!$C:$C,Out!I$5)</f>
        <v>0</v>
      </c>
      <c r="J174" s="24">
        <f>SUMIFS(Rekap!$D:$D,Rekap!$B:$B,Out!$B174,Rekap!$C:$C,Out!J$5)</f>
        <v>0</v>
      </c>
      <c r="K174" s="24">
        <f>SUMIFS(Rekap!$D:$D,Rekap!$B:$B,Out!$B174,Rekap!$C:$C,Out!K$5)</f>
        <v>0</v>
      </c>
      <c r="L174" s="24">
        <f>SUMIFS(Rekap!$D:$D,Rekap!$B:$B,Out!$B174,Rekap!$C:$C,Out!L$5)</f>
        <v>0</v>
      </c>
      <c r="M174" s="24">
        <f>SUMIFS(Rekap!$D:$D,Rekap!$B:$B,Out!$B174,Rekap!$C:$C,Out!M$5)</f>
        <v>0</v>
      </c>
      <c r="N174" s="24">
        <f>SUMIFS(Rekap!$D:$D,Rekap!$B:$B,Out!$B174,Rekap!$C:$C,Out!N$5)</f>
        <v>0</v>
      </c>
      <c r="O174" s="24">
        <f>SUMIFS(Rekap!$D:$D,Rekap!$B:$B,Out!$B174,Rekap!$C:$C,Out!O$5)</f>
        <v>0</v>
      </c>
      <c r="P174" s="24">
        <f>SUMIFS(Rekap!$D:$D,Rekap!$B:$B,Out!$B174,Rekap!$C:$C,Out!P$5)</f>
        <v>0</v>
      </c>
      <c r="Q174" s="24">
        <f>SUMIFS(Rekap!$D:$D,Rekap!$B:$B,Out!$B174,Rekap!$C:$C,Out!Q$5)</f>
        <v>0</v>
      </c>
      <c r="R174" s="24">
        <f>SUMIFS(Rekap!$D:$D,Rekap!$B:$B,Out!$B174,Rekap!$C:$C,Out!R$5)</f>
        <v>0</v>
      </c>
      <c r="S174" s="24">
        <f>SUMIFS(Rekap!$D:$D,Rekap!$B:$B,Out!$B174,Rekap!$C:$C,Out!S$5)</f>
        <v>0</v>
      </c>
      <c r="T174" s="24">
        <f>SUMIFS(Rekap!$D:$D,Rekap!$B:$B,Out!$B174,Rekap!$C:$C,Out!T$5)</f>
        <v>0</v>
      </c>
      <c r="V174" s="24">
        <f t="shared" si="2"/>
        <v>0</v>
      </c>
    </row>
    <row r="175" spans="2:22">
      <c r="B175" s="33" t="str">
        <f>Master!$B175</f>
        <v>Kaos Sausa</v>
      </c>
      <c r="C175" s="24">
        <f>SUMIFS(Rekap!$D:$D,Rekap!$B:$B,Out!$B175,Rekap!$C:$C,Out!C$5)</f>
        <v>0</v>
      </c>
      <c r="D175" s="24">
        <f>SUMIFS(Rekap!$D:$D,Rekap!$B:$B,Out!$B175,Rekap!$C:$C,Out!D$5)</f>
        <v>0</v>
      </c>
      <c r="E175" s="24">
        <f>SUMIFS(Rekap!$D:$D,Rekap!$B:$B,Out!$B175,Rekap!$C:$C,Out!E$5)</f>
        <v>0</v>
      </c>
      <c r="F175" s="24">
        <f>SUMIFS(Rekap!$D:$D,Rekap!$B:$B,Out!$B175,Rekap!$C:$C,Out!F$5)</f>
        <v>0</v>
      </c>
      <c r="G175" s="24">
        <f>SUMIFS(Rekap!$D:$D,Rekap!$B:$B,Out!$B175,Rekap!$C:$C,Out!G$5)</f>
        <v>0</v>
      </c>
      <c r="H175" s="24">
        <f>SUMIFS(Rekap!$D:$D,Rekap!$B:$B,Out!$B175,Rekap!$C:$C,Out!H$5)</f>
        <v>0</v>
      </c>
      <c r="I175" s="24">
        <f>SUMIFS(Rekap!$D:$D,Rekap!$B:$B,Out!$B175,Rekap!$C:$C,Out!I$5)</f>
        <v>0</v>
      </c>
      <c r="J175" s="24">
        <f>SUMIFS(Rekap!$D:$D,Rekap!$B:$B,Out!$B175,Rekap!$C:$C,Out!J$5)</f>
        <v>0</v>
      </c>
      <c r="K175" s="24">
        <f>SUMIFS(Rekap!$D:$D,Rekap!$B:$B,Out!$B175,Rekap!$C:$C,Out!K$5)</f>
        <v>0</v>
      </c>
      <c r="L175" s="24">
        <f>SUMIFS(Rekap!$D:$D,Rekap!$B:$B,Out!$B175,Rekap!$C:$C,Out!L$5)</f>
        <v>0</v>
      </c>
      <c r="M175" s="24">
        <f>SUMIFS(Rekap!$D:$D,Rekap!$B:$B,Out!$B175,Rekap!$C:$C,Out!M$5)</f>
        <v>0</v>
      </c>
      <c r="N175" s="24">
        <f>SUMIFS(Rekap!$D:$D,Rekap!$B:$B,Out!$B175,Rekap!$C:$C,Out!N$5)</f>
        <v>0</v>
      </c>
      <c r="O175" s="24">
        <f>SUMIFS(Rekap!$D:$D,Rekap!$B:$B,Out!$B175,Rekap!$C:$C,Out!O$5)</f>
        <v>0</v>
      </c>
      <c r="P175" s="24">
        <f>SUMIFS(Rekap!$D:$D,Rekap!$B:$B,Out!$B175,Rekap!$C:$C,Out!P$5)</f>
        <v>0</v>
      </c>
      <c r="Q175" s="24">
        <f>SUMIFS(Rekap!$D:$D,Rekap!$B:$B,Out!$B175,Rekap!$C:$C,Out!Q$5)</f>
        <v>0</v>
      </c>
      <c r="R175" s="24">
        <f>SUMIFS(Rekap!$D:$D,Rekap!$B:$B,Out!$B175,Rekap!$C:$C,Out!R$5)</f>
        <v>0</v>
      </c>
      <c r="S175" s="24">
        <f>SUMIFS(Rekap!$D:$D,Rekap!$B:$B,Out!$B175,Rekap!$C:$C,Out!S$5)</f>
        <v>0</v>
      </c>
      <c r="T175" s="24">
        <f>SUMIFS(Rekap!$D:$D,Rekap!$B:$B,Out!$B175,Rekap!$C:$C,Out!T$5)</f>
        <v>0</v>
      </c>
      <c r="V175" s="24">
        <f t="shared" si="2"/>
        <v>0</v>
      </c>
    </row>
    <row r="176" spans="2:22">
      <c r="B176" s="33" t="str">
        <f>Master!$B176</f>
        <v>Kaos KidsBerry</v>
      </c>
      <c r="C176" s="24">
        <f>SUMIFS(Rekap!$D:$D,Rekap!$B:$B,Out!$B176,Rekap!$C:$C,Out!C$5)</f>
        <v>0</v>
      </c>
      <c r="D176" s="24">
        <f>SUMIFS(Rekap!$D:$D,Rekap!$B:$B,Out!$B176,Rekap!$C:$C,Out!D$5)</f>
        <v>0</v>
      </c>
      <c r="E176" s="24">
        <f>SUMIFS(Rekap!$D:$D,Rekap!$B:$B,Out!$B176,Rekap!$C:$C,Out!E$5)</f>
        <v>0</v>
      </c>
      <c r="F176" s="24">
        <f>SUMIFS(Rekap!$D:$D,Rekap!$B:$B,Out!$B176,Rekap!$C:$C,Out!F$5)</f>
        <v>0</v>
      </c>
      <c r="G176" s="24">
        <f>SUMIFS(Rekap!$D:$D,Rekap!$B:$B,Out!$B176,Rekap!$C:$C,Out!G$5)</f>
        <v>0</v>
      </c>
      <c r="H176" s="24">
        <f>SUMIFS(Rekap!$D:$D,Rekap!$B:$B,Out!$B176,Rekap!$C:$C,Out!H$5)</f>
        <v>0</v>
      </c>
      <c r="I176" s="24">
        <f>SUMIFS(Rekap!$D:$D,Rekap!$B:$B,Out!$B176,Rekap!$C:$C,Out!I$5)</f>
        <v>0</v>
      </c>
      <c r="J176" s="24">
        <f>SUMIFS(Rekap!$D:$D,Rekap!$B:$B,Out!$B176,Rekap!$C:$C,Out!J$5)</f>
        <v>0</v>
      </c>
      <c r="K176" s="24">
        <f>SUMIFS(Rekap!$D:$D,Rekap!$B:$B,Out!$B176,Rekap!$C:$C,Out!K$5)</f>
        <v>0</v>
      </c>
      <c r="L176" s="24">
        <f>SUMIFS(Rekap!$D:$D,Rekap!$B:$B,Out!$B176,Rekap!$C:$C,Out!L$5)</f>
        <v>0</v>
      </c>
      <c r="M176" s="24">
        <f>SUMIFS(Rekap!$D:$D,Rekap!$B:$B,Out!$B176,Rekap!$C:$C,Out!M$5)</f>
        <v>0</v>
      </c>
      <c r="N176" s="24">
        <f>SUMIFS(Rekap!$D:$D,Rekap!$B:$B,Out!$B176,Rekap!$C:$C,Out!N$5)</f>
        <v>0</v>
      </c>
      <c r="O176" s="24">
        <f>SUMIFS(Rekap!$D:$D,Rekap!$B:$B,Out!$B176,Rekap!$C:$C,Out!O$5)</f>
        <v>0</v>
      </c>
      <c r="P176" s="24">
        <f>SUMIFS(Rekap!$D:$D,Rekap!$B:$B,Out!$B176,Rekap!$C:$C,Out!P$5)</f>
        <v>0</v>
      </c>
      <c r="Q176" s="24">
        <f>SUMIFS(Rekap!$D:$D,Rekap!$B:$B,Out!$B176,Rekap!$C:$C,Out!Q$5)</f>
        <v>0</v>
      </c>
      <c r="R176" s="24">
        <f>SUMIFS(Rekap!$D:$D,Rekap!$B:$B,Out!$B176,Rekap!$C:$C,Out!R$5)</f>
        <v>0</v>
      </c>
      <c r="S176" s="24">
        <f>SUMIFS(Rekap!$D:$D,Rekap!$B:$B,Out!$B176,Rekap!$C:$C,Out!S$5)</f>
        <v>0</v>
      </c>
      <c r="T176" s="24">
        <f>SUMIFS(Rekap!$D:$D,Rekap!$B:$B,Out!$B176,Rekap!$C:$C,Out!T$5)</f>
        <v>0</v>
      </c>
      <c r="V176" s="24">
        <f t="shared" si="2"/>
        <v>0</v>
      </c>
    </row>
    <row r="177" spans="2:22">
      <c r="B177" s="33" t="str">
        <f>Master!$B177</f>
        <v>Kaos Tosca</v>
      </c>
      <c r="C177" s="24">
        <f>SUMIFS(Rekap!$D:$D,Rekap!$B:$B,Out!$B177,Rekap!$C:$C,Out!C$5)</f>
        <v>0</v>
      </c>
      <c r="D177" s="24">
        <f>SUMIFS(Rekap!$D:$D,Rekap!$B:$B,Out!$B177,Rekap!$C:$C,Out!D$5)</f>
        <v>0</v>
      </c>
      <c r="E177" s="24">
        <f>SUMIFS(Rekap!$D:$D,Rekap!$B:$B,Out!$B177,Rekap!$C:$C,Out!E$5)</f>
        <v>0</v>
      </c>
      <c r="F177" s="24">
        <f>SUMIFS(Rekap!$D:$D,Rekap!$B:$B,Out!$B177,Rekap!$C:$C,Out!F$5)</f>
        <v>0</v>
      </c>
      <c r="G177" s="24">
        <f>SUMIFS(Rekap!$D:$D,Rekap!$B:$B,Out!$B177,Rekap!$C:$C,Out!G$5)</f>
        <v>0</v>
      </c>
      <c r="H177" s="24">
        <f>SUMIFS(Rekap!$D:$D,Rekap!$B:$B,Out!$B177,Rekap!$C:$C,Out!H$5)</f>
        <v>0</v>
      </c>
      <c r="I177" s="24">
        <f>SUMIFS(Rekap!$D:$D,Rekap!$B:$B,Out!$B177,Rekap!$C:$C,Out!I$5)</f>
        <v>0</v>
      </c>
      <c r="J177" s="24">
        <f>SUMIFS(Rekap!$D:$D,Rekap!$B:$B,Out!$B177,Rekap!$C:$C,Out!J$5)</f>
        <v>0</v>
      </c>
      <c r="K177" s="24">
        <f>SUMIFS(Rekap!$D:$D,Rekap!$B:$B,Out!$B177,Rekap!$C:$C,Out!K$5)</f>
        <v>0</v>
      </c>
      <c r="L177" s="24">
        <f>SUMIFS(Rekap!$D:$D,Rekap!$B:$B,Out!$B177,Rekap!$C:$C,Out!L$5)</f>
        <v>0</v>
      </c>
      <c r="M177" s="24">
        <f>SUMIFS(Rekap!$D:$D,Rekap!$B:$B,Out!$B177,Rekap!$C:$C,Out!M$5)</f>
        <v>0</v>
      </c>
      <c r="N177" s="24">
        <f>SUMIFS(Rekap!$D:$D,Rekap!$B:$B,Out!$B177,Rekap!$C:$C,Out!N$5)</f>
        <v>0</v>
      </c>
      <c r="O177" s="24">
        <f>SUMIFS(Rekap!$D:$D,Rekap!$B:$B,Out!$B177,Rekap!$C:$C,Out!O$5)</f>
        <v>0</v>
      </c>
      <c r="P177" s="24">
        <f>SUMIFS(Rekap!$D:$D,Rekap!$B:$B,Out!$B177,Rekap!$C:$C,Out!P$5)</f>
        <v>0</v>
      </c>
      <c r="Q177" s="24">
        <f>SUMIFS(Rekap!$D:$D,Rekap!$B:$B,Out!$B177,Rekap!$C:$C,Out!Q$5)</f>
        <v>0</v>
      </c>
      <c r="R177" s="24">
        <f>SUMIFS(Rekap!$D:$D,Rekap!$B:$B,Out!$B177,Rekap!$C:$C,Out!R$5)</f>
        <v>0</v>
      </c>
      <c r="S177" s="24">
        <f>SUMIFS(Rekap!$D:$D,Rekap!$B:$B,Out!$B177,Rekap!$C:$C,Out!S$5)</f>
        <v>0</v>
      </c>
      <c r="T177" s="24">
        <f>SUMIFS(Rekap!$D:$D,Rekap!$B:$B,Out!$B177,Rekap!$C:$C,Out!T$5)</f>
        <v>0</v>
      </c>
      <c r="V177" s="24">
        <f t="shared" si="2"/>
        <v>0</v>
      </c>
    </row>
    <row r="178" spans="2:22">
      <c r="B178" s="33" t="str">
        <f>Master!$B178</f>
        <v>Atasan Dress</v>
      </c>
      <c r="C178" s="24">
        <f>SUMIFS(Rekap!$D:$D,Rekap!$B:$B,Out!$B178,Rekap!$C:$C,Out!C$5)</f>
        <v>0</v>
      </c>
      <c r="D178" s="24">
        <f>SUMIFS(Rekap!$D:$D,Rekap!$B:$B,Out!$B178,Rekap!$C:$C,Out!D$5)</f>
        <v>0</v>
      </c>
      <c r="E178" s="24">
        <f>SUMIFS(Rekap!$D:$D,Rekap!$B:$B,Out!$B178,Rekap!$C:$C,Out!E$5)</f>
        <v>0</v>
      </c>
      <c r="F178" s="24">
        <f>SUMIFS(Rekap!$D:$D,Rekap!$B:$B,Out!$B178,Rekap!$C:$C,Out!F$5)</f>
        <v>0</v>
      </c>
      <c r="G178" s="24">
        <f>SUMIFS(Rekap!$D:$D,Rekap!$B:$B,Out!$B178,Rekap!$C:$C,Out!G$5)</f>
        <v>0</v>
      </c>
      <c r="H178" s="24">
        <f>SUMIFS(Rekap!$D:$D,Rekap!$B:$B,Out!$B178,Rekap!$C:$C,Out!H$5)</f>
        <v>0</v>
      </c>
      <c r="I178" s="24">
        <f>SUMIFS(Rekap!$D:$D,Rekap!$B:$B,Out!$B178,Rekap!$C:$C,Out!I$5)</f>
        <v>0</v>
      </c>
      <c r="J178" s="24">
        <f>SUMIFS(Rekap!$D:$D,Rekap!$B:$B,Out!$B178,Rekap!$C:$C,Out!J$5)</f>
        <v>0</v>
      </c>
      <c r="K178" s="24">
        <f>SUMIFS(Rekap!$D:$D,Rekap!$B:$B,Out!$B178,Rekap!$C:$C,Out!K$5)</f>
        <v>0</v>
      </c>
      <c r="L178" s="24">
        <f>SUMIFS(Rekap!$D:$D,Rekap!$B:$B,Out!$B178,Rekap!$C:$C,Out!L$5)</f>
        <v>0</v>
      </c>
      <c r="M178" s="24">
        <f>SUMIFS(Rekap!$D:$D,Rekap!$B:$B,Out!$B178,Rekap!$C:$C,Out!M$5)</f>
        <v>0</v>
      </c>
      <c r="N178" s="24">
        <f>SUMIFS(Rekap!$D:$D,Rekap!$B:$B,Out!$B178,Rekap!$C:$C,Out!N$5)</f>
        <v>0</v>
      </c>
      <c r="O178" s="24">
        <f>SUMIFS(Rekap!$D:$D,Rekap!$B:$B,Out!$B178,Rekap!$C:$C,Out!O$5)</f>
        <v>0</v>
      </c>
      <c r="P178" s="24">
        <f>SUMIFS(Rekap!$D:$D,Rekap!$B:$B,Out!$B178,Rekap!$C:$C,Out!P$5)</f>
        <v>0</v>
      </c>
      <c r="Q178" s="24">
        <f>SUMIFS(Rekap!$D:$D,Rekap!$B:$B,Out!$B178,Rekap!$C:$C,Out!Q$5)</f>
        <v>0</v>
      </c>
      <c r="R178" s="24">
        <f>SUMIFS(Rekap!$D:$D,Rekap!$B:$B,Out!$B178,Rekap!$C:$C,Out!R$5)</f>
        <v>0</v>
      </c>
      <c r="S178" s="24">
        <f>SUMIFS(Rekap!$D:$D,Rekap!$B:$B,Out!$B178,Rekap!$C:$C,Out!S$5)</f>
        <v>0</v>
      </c>
      <c r="T178" s="24">
        <f>SUMIFS(Rekap!$D:$D,Rekap!$B:$B,Out!$B178,Rekap!$C:$C,Out!T$5)</f>
        <v>0</v>
      </c>
      <c r="V178" s="24">
        <f t="shared" si="2"/>
        <v>0</v>
      </c>
    </row>
    <row r="179" spans="2:22">
      <c r="B179" s="33" t="str">
        <f>Master!$B179</f>
        <v>Leging 3/4 Hitam</v>
      </c>
      <c r="C179" s="24">
        <f>SUMIFS(Rekap!$D:$D,Rekap!$B:$B,Out!$B179,Rekap!$C:$C,Out!C$5)</f>
        <v>0</v>
      </c>
      <c r="D179" s="24">
        <f>SUMIFS(Rekap!$D:$D,Rekap!$B:$B,Out!$B179,Rekap!$C:$C,Out!D$5)</f>
        <v>0</v>
      </c>
      <c r="E179" s="24">
        <f>SUMIFS(Rekap!$D:$D,Rekap!$B:$B,Out!$B179,Rekap!$C:$C,Out!E$5)</f>
        <v>0</v>
      </c>
      <c r="F179" s="24">
        <f>SUMIFS(Rekap!$D:$D,Rekap!$B:$B,Out!$B179,Rekap!$C:$C,Out!F$5)</f>
        <v>0</v>
      </c>
      <c r="G179" s="24">
        <f>SUMIFS(Rekap!$D:$D,Rekap!$B:$B,Out!$B179,Rekap!$C:$C,Out!G$5)</f>
        <v>0</v>
      </c>
      <c r="H179" s="24">
        <f>SUMIFS(Rekap!$D:$D,Rekap!$B:$B,Out!$B179,Rekap!$C:$C,Out!H$5)</f>
        <v>0</v>
      </c>
      <c r="I179" s="24">
        <f>SUMIFS(Rekap!$D:$D,Rekap!$B:$B,Out!$B179,Rekap!$C:$C,Out!I$5)</f>
        <v>0</v>
      </c>
      <c r="J179" s="24">
        <f>SUMIFS(Rekap!$D:$D,Rekap!$B:$B,Out!$B179,Rekap!$C:$C,Out!J$5)</f>
        <v>0</v>
      </c>
      <c r="K179" s="24">
        <f>SUMIFS(Rekap!$D:$D,Rekap!$B:$B,Out!$B179,Rekap!$C:$C,Out!K$5)</f>
        <v>0</v>
      </c>
      <c r="L179" s="24">
        <f>SUMIFS(Rekap!$D:$D,Rekap!$B:$B,Out!$B179,Rekap!$C:$C,Out!L$5)</f>
        <v>0</v>
      </c>
      <c r="M179" s="24">
        <f>SUMIFS(Rekap!$D:$D,Rekap!$B:$B,Out!$B179,Rekap!$C:$C,Out!M$5)</f>
        <v>0</v>
      </c>
      <c r="N179" s="24">
        <f>SUMIFS(Rekap!$D:$D,Rekap!$B:$B,Out!$B179,Rekap!$C:$C,Out!N$5)</f>
        <v>0</v>
      </c>
      <c r="O179" s="24">
        <f>SUMIFS(Rekap!$D:$D,Rekap!$B:$B,Out!$B179,Rekap!$C:$C,Out!O$5)</f>
        <v>0</v>
      </c>
      <c r="P179" s="24">
        <f>SUMIFS(Rekap!$D:$D,Rekap!$B:$B,Out!$B179,Rekap!$C:$C,Out!P$5)</f>
        <v>0</v>
      </c>
      <c r="Q179" s="24">
        <f>SUMIFS(Rekap!$D:$D,Rekap!$B:$B,Out!$B179,Rekap!$C:$C,Out!Q$5)</f>
        <v>0</v>
      </c>
      <c r="R179" s="24">
        <f>SUMIFS(Rekap!$D:$D,Rekap!$B:$B,Out!$B179,Rekap!$C:$C,Out!R$5)</f>
        <v>0</v>
      </c>
      <c r="S179" s="24">
        <f>SUMIFS(Rekap!$D:$D,Rekap!$B:$B,Out!$B179,Rekap!$C:$C,Out!S$5)</f>
        <v>0</v>
      </c>
      <c r="T179" s="24">
        <f>SUMIFS(Rekap!$D:$D,Rekap!$B:$B,Out!$B179,Rekap!$C:$C,Out!T$5)</f>
        <v>0</v>
      </c>
      <c r="V179" s="24">
        <f t="shared" si="2"/>
        <v>0</v>
      </c>
    </row>
    <row r="180" spans="2:22">
      <c r="B180" s="33" t="str">
        <f>Master!$B180</f>
        <v>Kaos Bola 7-9</v>
      </c>
      <c r="C180" s="24">
        <f>SUMIFS(Rekap!$D:$D,Rekap!$B:$B,Out!$B180,Rekap!$C:$C,Out!C$5)</f>
        <v>0</v>
      </c>
      <c r="D180" s="24">
        <f>SUMIFS(Rekap!$D:$D,Rekap!$B:$B,Out!$B180,Rekap!$C:$C,Out!D$5)</f>
        <v>0</v>
      </c>
      <c r="E180" s="24">
        <f>SUMIFS(Rekap!$D:$D,Rekap!$B:$B,Out!$B180,Rekap!$C:$C,Out!E$5)</f>
        <v>0</v>
      </c>
      <c r="F180" s="24">
        <f>SUMIFS(Rekap!$D:$D,Rekap!$B:$B,Out!$B180,Rekap!$C:$C,Out!F$5)</f>
        <v>0</v>
      </c>
      <c r="G180" s="24">
        <f>SUMIFS(Rekap!$D:$D,Rekap!$B:$B,Out!$B180,Rekap!$C:$C,Out!G$5)</f>
        <v>0</v>
      </c>
      <c r="H180" s="24">
        <f>SUMIFS(Rekap!$D:$D,Rekap!$B:$B,Out!$B180,Rekap!$C:$C,Out!H$5)</f>
        <v>0</v>
      </c>
      <c r="I180" s="24">
        <f>SUMIFS(Rekap!$D:$D,Rekap!$B:$B,Out!$B180,Rekap!$C:$C,Out!I$5)</f>
        <v>0</v>
      </c>
      <c r="J180" s="24">
        <f>SUMIFS(Rekap!$D:$D,Rekap!$B:$B,Out!$B180,Rekap!$C:$C,Out!J$5)</f>
        <v>0</v>
      </c>
      <c r="K180" s="24">
        <f>SUMIFS(Rekap!$D:$D,Rekap!$B:$B,Out!$B180,Rekap!$C:$C,Out!K$5)</f>
        <v>0</v>
      </c>
      <c r="L180" s="24">
        <f>SUMIFS(Rekap!$D:$D,Rekap!$B:$B,Out!$B180,Rekap!$C:$C,Out!L$5)</f>
        <v>0</v>
      </c>
      <c r="M180" s="24">
        <f>SUMIFS(Rekap!$D:$D,Rekap!$B:$B,Out!$B180,Rekap!$C:$C,Out!M$5)</f>
        <v>0</v>
      </c>
      <c r="N180" s="24">
        <f>SUMIFS(Rekap!$D:$D,Rekap!$B:$B,Out!$B180,Rekap!$C:$C,Out!N$5)</f>
        <v>0</v>
      </c>
      <c r="O180" s="24">
        <f>SUMIFS(Rekap!$D:$D,Rekap!$B:$B,Out!$B180,Rekap!$C:$C,Out!O$5)</f>
        <v>0</v>
      </c>
      <c r="P180" s="24">
        <f>SUMIFS(Rekap!$D:$D,Rekap!$B:$B,Out!$B180,Rekap!$C:$C,Out!P$5)</f>
        <v>0</v>
      </c>
      <c r="Q180" s="24">
        <f>SUMIFS(Rekap!$D:$D,Rekap!$B:$B,Out!$B180,Rekap!$C:$C,Out!Q$5)</f>
        <v>0</v>
      </c>
      <c r="R180" s="24">
        <f>SUMIFS(Rekap!$D:$D,Rekap!$B:$B,Out!$B180,Rekap!$C:$C,Out!R$5)</f>
        <v>0</v>
      </c>
      <c r="S180" s="24">
        <f>SUMIFS(Rekap!$D:$D,Rekap!$B:$B,Out!$B180,Rekap!$C:$C,Out!S$5)</f>
        <v>0</v>
      </c>
      <c r="T180" s="24">
        <f>SUMIFS(Rekap!$D:$D,Rekap!$B:$B,Out!$B180,Rekap!$C:$C,Out!T$5)</f>
        <v>0</v>
      </c>
      <c r="V180" s="24">
        <f t="shared" si="2"/>
        <v>0</v>
      </c>
    </row>
    <row r="181" spans="2:22">
      <c r="B181" s="33" t="str">
        <f>Master!$B181</f>
        <v>Jeans Petro</v>
      </c>
      <c r="C181" s="24">
        <f>SUMIFS(Rekap!$D:$D,Rekap!$B:$B,Out!$B181,Rekap!$C:$C,Out!C$5)</f>
        <v>0</v>
      </c>
      <c r="D181" s="24">
        <f>SUMIFS(Rekap!$D:$D,Rekap!$B:$B,Out!$B181,Rekap!$C:$C,Out!D$5)</f>
        <v>0</v>
      </c>
      <c r="E181" s="24">
        <f>SUMIFS(Rekap!$D:$D,Rekap!$B:$B,Out!$B181,Rekap!$C:$C,Out!E$5)</f>
        <v>0</v>
      </c>
      <c r="F181" s="24">
        <f>SUMIFS(Rekap!$D:$D,Rekap!$B:$B,Out!$B181,Rekap!$C:$C,Out!F$5)</f>
        <v>0</v>
      </c>
      <c r="G181" s="24">
        <f>SUMIFS(Rekap!$D:$D,Rekap!$B:$B,Out!$B181,Rekap!$C:$C,Out!G$5)</f>
        <v>0</v>
      </c>
      <c r="H181" s="24">
        <f>SUMIFS(Rekap!$D:$D,Rekap!$B:$B,Out!$B181,Rekap!$C:$C,Out!H$5)</f>
        <v>0</v>
      </c>
      <c r="I181" s="24">
        <f>SUMIFS(Rekap!$D:$D,Rekap!$B:$B,Out!$B181,Rekap!$C:$C,Out!I$5)</f>
        <v>0</v>
      </c>
      <c r="J181" s="24">
        <f>SUMIFS(Rekap!$D:$D,Rekap!$B:$B,Out!$B181,Rekap!$C:$C,Out!J$5)</f>
        <v>0</v>
      </c>
      <c r="K181" s="24">
        <f>SUMIFS(Rekap!$D:$D,Rekap!$B:$B,Out!$B181,Rekap!$C:$C,Out!K$5)</f>
        <v>0</v>
      </c>
      <c r="L181" s="24">
        <f>SUMIFS(Rekap!$D:$D,Rekap!$B:$B,Out!$B181,Rekap!$C:$C,Out!L$5)</f>
        <v>0</v>
      </c>
      <c r="M181" s="24">
        <f>SUMIFS(Rekap!$D:$D,Rekap!$B:$B,Out!$B181,Rekap!$C:$C,Out!M$5)</f>
        <v>0</v>
      </c>
      <c r="N181" s="24">
        <f>SUMIFS(Rekap!$D:$D,Rekap!$B:$B,Out!$B181,Rekap!$C:$C,Out!N$5)</f>
        <v>0</v>
      </c>
      <c r="O181" s="24">
        <f>SUMIFS(Rekap!$D:$D,Rekap!$B:$B,Out!$B181,Rekap!$C:$C,Out!O$5)</f>
        <v>0</v>
      </c>
      <c r="P181" s="24">
        <f>SUMIFS(Rekap!$D:$D,Rekap!$B:$B,Out!$B181,Rekap!$C:$C,Out!P$5)</f>
        <v>0</v>
      </c>
      <c r="Q181" s="24">
        <f>SUMIFS(Rekap!$D:$D,Rekap!$B:$B,Out!$B181,Rekap!$C:$C,Out!Q$5)</f>
        <v>0</v>
      </c>
      <c r="R181" s="24">
        <f>SUMIFS(Rekap!$D:$D,Rekap!$B:$B,Out!$B181,Rekap!$C:$C,Out!R$5)</f>
        <v>0</v>
      </c>
      <c r="S181" s="24">
        <f>SUMIFS(Rekap!$D:$D,Rekap!$B:$B,Out!$B181,Rekap!$C:$C,Out!S$5)</f>
        <v>0</v>
      </c>
      <c r="T181" s="24">
        <f>SUMIFS(Rekap!$D:$D,Rekap!$B:$B,Out!$B181,Rekap!$C:$C,Out!T$5)</f>
        <v>0</v>
      </c>
      <c r="V181" s="24">
        <f t="shared" si="2"/>
        <v>0</v>
      </c>
    </row>
    <row r="182" spans="2:22">
      <c r="B182" s="33" t="str">
        <f>Master!$B182</f>
        <v>Kaos ST M TP</v>
      </c>
      <c r="C182" s="24">
        <f>SUMIFS(Rekap!$D:$D,Rekap!$B:$B,Out!$B182,Rekap!$C:$C,Out!C$5)</f>
        <v>0</v>
      </c>
      <c r="D182" s="24">
        <f>SUMIFS(Rekap!$D:$D,Rekap!$B:$B,Out!$B182,Rekap!$C:$C,Out!D$5)</f>
        <v>0</v>
      </c>
      <c r="E182" s="24">
        <f>SUMIFS(Rekap!$D:$D,Rekap!$B:$B,Out!$B182,Rekap!$C:$C,Out!E$5)</f>
        <v>0</v>
      </c>
      <c r="F182" s="24">
        <f>SUMIFS(Rekap!$D:$D,Rekap!$B:$B,Out!$B182,Rekap!$C:$C,Out!F$5)</f>
        <v>0</v>
      </c>
      <c r="G182" s="24">
        <f>SUMIFS(Rekap!$D:$D,Rekap!$B:$B,Out!$B182,Rekap!$C:$C,Out!G$5)</f>
        <v>0</v>
      </c>
      <c r="H182" s="24">
        <f>SUMIFS(Rekap!$D:$D,Rekap!$B:$B,Out!$B182,Rekap!$C:$C,Out!H$5)</f>
        <v>0</v>
      </c>
      <c r="I182" s="24">
        <f>SUMIFS(Rekap!$D:$D,Rekap!$B:$B,Out!$B182,Rekap!$C:$C,Out!I$5)</f>
        <v>0</v>
      </c>
      <c r="J182" s="24">
        <f>SUMIFS(Rekap!$D:$D,Rekap!$B:$B,Out!$B182,Rekap!$C:$C,Out!J$5)</f>
        <v>0</v>
      </c>
      <c r="K182" s="24">
        <f>SUMIFS(Rekap!$D:$D,Rekap!$B:$B,Out!$B182,Rekap!$C:$C,Out!K$5)</f>
        <v>0</v>
      </c>
      <c r="L182" s="24">
        <f>SUMIFS(Rekap!$D:$D,Rekap!$B:$B,Out!$B182,Rekap!$C:$C,Out!L$5)</f>
        <v>0</v>
      </c>
      <c r="M182" s="24">
        <f>SUMIFS(Rekap!$D:$D,Rekap!$B:$B,Out!$B182,Rekap!$C:$C,Out!M$5)</f>
        <v>0</v>
      </c>
      <c r="N182" s="24">
        <f>SUMIFS(Rekap!$D:$D,Rekap!$B:$B,Out!$B182,Rekap!$C:$C,Out!N$5)</f>
        <v>0</v>
      </c>
      <c r="O182" s="24">
        <f>SUMIFS(Rekap!$D:$D,Rekap!$B:$B,Out!$B182,Rekap!$C:$C,Out!O$5)</f>
        <v>0</v>
      </c>
      <c r="P182" s="24">
        <f>SUMIFS(Rekap!$D:$D,Rekap!$B:$B,Out!$B182,Rekap!$C:$C,Out!P$5)</f>
        <v>0</v>
      </c>
      <c r="Q182" s="24">
        <f>SUMIFS(Rekap!$D:$D,Rekap!$B:$B,Out!$B182,Rekap!$C:$C,Out!Q$5)</f>
        <v>0</v>
      </c>
      <c r="R182" s="24">
        <f>SUMIFS(Rekap!$D:$D,Rekap!$B:$B,Out!$B182,Rekap!$C:$C,Out!R$5)</f>
        <v>0</v>
      </c>
      <c r="S182" s="24">
        <f>SUMIFS(Rekap!$D:$D,Rekap!$B:$B,Out!$B182,Rekap!$C:$C,Out!S$5)</f>
        <v>0</v>
      </c>
      <c r="T182" s="24">
        <f>SUMIFS(Rekap!$D:$D,Rekap!$B:$B,Out!$B182,Rekap!$C:$C,Out!T$5)</f>
        <v>0</v>
      </c>
      <c r="V182" s="24">
        <f t="shared" si="2"/>
        <v>0</v>
      </c>
    </row>
    <row r="183" spans="2:22">
      <c r="B183" s="33" t="str">
        <f>Master!$B183</f>
        <v>Kaos ST L TP</v>
      </c>
      <c r="C183" s="24">
        <f>SUMIFS(Rekap!$D:$D,Rekap!$B:$B,Out!$B183,Rekap!$C:$C,Out!C$5)</f>
        <v>0</v>
      </c>
      <c r="D183" s="24">
        <f>SUMIFS(Rekap!$D:$D,Rekap!$B:$B,Out!$B183,Rekap!$C:$C,Out!D$5)</f>
        <v>0</v>
      </c>
      <c r="E183" s="24">
        <f>SUMIFS(Rekap!$D:$D,Rekap!$B:$B,Out!$B183,Rekap!$C:$C,Out!E$5)</f>
        <v>0</v>
      </c>
      <c r="F183" s="24">
        <f>SUMIFS(Rekap!$D:$D,Rekap!$B:$B,Out!$B183,Rekap!$C:$C,Out!F$5)</f>
        <v>0</v>
      </c>
      <c r="G183" s="24">
        <f>SUMIFS(Rekap!$D:$D,Rekap!$B:$B,Out!$B183,Rekap!$C:$C,Out!G$5)</f>
        <v>0</v>
      </c>
      <c r="H183" s="24">
        <f>SUMIFS(Rekap!$D:$D,Rekap!$B:$B,Out!$B183,Rekap!$C:$C,Out!H$5)</f>
        <v>0</v>
      </c>
      <c r="I183" s="24">
        <f>SUMIFS(Rekap!$D:$D,Rekap!$B:$B,Out!$B183,Rekap!$C:$C,Out!I$5)</f>
        <v>0</v>
      </c>
      <c r="J183" s="24">
        <f>SUMIFS(Rekap!$D:$D,Rekap!$B:$B,Out!$B183,Rekap!$C:$C,Out!J$5)</f>
        <v>0</v>
      </c>
      <c r="K183" s="24">
        <f>SUMIFS(Rekap!$D:$D,Rekap!$B:$B,Out!$B183,Rekap!$C:$C,Out!K$5)</f>
        <v>0</v>
      </c>
      <c r="L183" s="24">
        <f>SUMIFS(Rekap!$D:$D,Rekap!$B:$B,Out!$B183,Rekap!$C:$C,Out!L$5)</f>
        <v>0</v>
      </c>
      <c r="M183" s="24">
        <f>SUMIFS(Rekap!$D:$D,Rekap!$B:$B,Out!$B183,Rekap!$C:$C,Out!M$5)</f>
        <v>0</v>
      </c>
      <c r="N183" s="24">
        <f>SUMIFS(Rekap!$D:$D,Rekap!$B:$B,Out!$B183,Rekap!$C:$C,Out!N$5)</f>
        <v>0</v>
      </c>
      <c r="O183" s="24">
        <f>SUMIFS(Rekap!$D:$D,Rekap!$B:$B,Out!$B183,Rekap!$C:$C,Out!O$5)</f>
        <v>0</v>
      </c>
      <c r="P183" s="24">
        <f>SUMIFS(Rekap!$D:$D,Rekap!$B:$B,Out!$B183,Rekap!$C:$C,Out!P$5)</f>
        <v>0</v>
      </c>
      <c r="Q183" s="24">
        <f>SUMIFS(Rekap!$D:$D,Rekap!$B:$B,Out!$B183,Rekap!$C:$C,Out!Q$5)</f>
        <v>0</v>
      </c>
      <c r="R183" s="24">
        <f>SUMIFS(Rekap!$D:$D,Rekap!$B:$B,Out!$B183,Rekap!$C:$C,Out!R$5)</f>
        <v>0</v>
      </c>
      <c r="S183" s="24">
        <f>SUMIFS(Rekap!$D:$D,Rekap!$B:$B,Out!$B183,Rekap!$C:$C,Out!S$5)</f>
        <v>0</v>
      </c>
      <c r="T183" s="24">
        <f>SUMIFS(Rekap!$D:$D,Rekap!$B:$B,Out!$B183,Rekap!$C:$C,Out!T$5)</f>
        <v>0</v>
      </c>
      <c r="V183" s="24">
        <f t="shared" si="2"/>
        <v>0</v>
      </c>
    </row>
    <row r="184" spans="2:22">
      <c r="B184" s="33" t="str">
        <f>Master!$B184</f>
        <v>Kaos ST XL TP</v>
      </c>
      <c r="C184" s="24">
        <f>SUMIFS(Rekap!$D:$D,Rekap!$B:$B,Out!$B184,Rekap!$C:$C,Out!C$5)</f>
        <v>0</v>
      </c>
      <c r="D184" s="24">
        <f>SUMIFS(Rekap!$D:$D,Rekap!$B:$B,Out!$B184,Rekap!$C:$C,Out!D$5)</f>
        <v>0</v>
      </c>
      <c r="E184" s="24">
        <f>SUMIFS(Rekap!$D:$D,Rekap!$B:$B,Out!$B184,Rekap!$C:$C,Out!E$5)</f>
        <v>0</v>
      </c>
      <c r="F184" s="24">
        <f>SUMIFS(Rekap!$D:$D,Rekap!$B:$B,Out!$B184,Rekap!$C:$C,Out!F$5)</f>
        <v>0</v>
      </c>
      <c r="G184" s="24">
        <f>SUMIFS(Rekap!$D:$D,Rekap!$B:$B,Out!$B184,Rekap!$C:$C,Out!G$5)</f>
        <v>0</v>
      </c>
      <c r="H184" s="24">
        <f>SUMIFS(Rekap!$D:$D,Rekap!$B:$B,Out!$B184,Rekap!$C:$C,Out!H$5)</f>
        <v>0</v>
      </c>
      <c r="I184" s="24">
        <f>SUMIFS(Rekap!$D:$D,Rekap!$B:$B,Out!$B184,Rekap!$C:$C,Out!I$5)</f>
        <v>0</v>
      </c>
      <c r="J184" s="24">
        <f>SUMIFS(Rekap!$D:$D,Rekap!$B:$B,Out!$B184,Rekap!$C:$C,Out!J$5)</f>
        <v>0</v>
      </c>
      <c r="K184" s="24">
        <f>SUMIFS(Rekap!$D:$D,Rekap!$B:$B,Out!$B184,Rekap!$C:$C,Out!K$5)</f>
        <v>0</v>
      </c>
      <c r="L184" s="24">
        <f>SUMIFS(Rekap!$D:$D,Rekap!$B:$B,Out!$B184,Rekap!$C:$C,Out!L$5)</f>
        <v>0</v>
      </c>
      <c r="M184" s="24">
        <f>SUMIFS(Rekap!$D:$D,Rekap!$B:$B,Out!$B184,Rekap!$C:$C,Out!M$5)</f>
        <v>0</v>
      </c>
      <c r="N184" s="24">
        <f>SUMIFS(Rekap!$D:$D,Rekap!$B:$B,Out!$B184,Rekap!$C:$C,Out!N$5)</f>
        <v>0</v>
      </c>
      <c r="O184" s="24">
        <f>SUMIFS(Rekap!$D:$D,Rekap!$B:$B,Out!$B184,Rekap!$C:$C,Out!O$5)</f>
        <v>0</v>
      </c>
      <c r="P184" s="24">
        <f>SUMIFS(Rekap!$D:$D,Rekap!$B:$B,Out!$B184,Rekap!$C:$C,Out!P$5)</f>
        <v>0</v>
      </c>
      <c r="Q184" s="24">
        <f>SUMIFS(Rekap!$D:$D,Rekap!$B:$B,Out!$B184,Rekap!$C:$C,Out!Q$5)</f>
        <v>0</v>
      </c>
      <c r="R184" s="24">
        <f>SUMIFS(Rekap!$D:$D,Rekap!$B:$B,Out!$B184,Rekap!$C:$C,Out!R$5)</f>
        <v>0</v>
      </c>
      <c r="S184" s="24">
        <f>SUMIFS(Rekap!$D:$D,Rekap!$B:$B,Out!$B184,Rekap!$C:$C,Out!S$5)</f>
        <v>0</v>
      </c>
      <c r="T184" s="24">
        <f>SUMIFS(Rekap!$D:$D,Rekap!$B:$B,Out!$B184,Rekap!$C:$C,Out!T$5)</f>
        <v>0</v>
      </c>
      <c r="V184" s="24">
        <f t="shared" si="2"/>
        <v>0</v>
      </c>
    </row>
    <row r="185" spans="2:22">
      <c r="B185" s="33" t="str">
        <f>Master!$B185</f>
        <v>Kaos Bola CLUB anak</v>
      </c>
      <c r="C185" s="24">
        <f>SUMIFS(Rekap!$D:$D,Rekap!$B:$B,Out!$B185,Rekap!$C:$C,Out!C$5)</f>
        <v>0</v>
      </c>
      <c r="D185" s="24">
        <f>SUMIFS(Rekap!$D:$D,Rekap!$B:$B,Out!$B185,Rekap!$C:$C,Out!D$5)</f>
        <v>0</v>
      </c>
      <c r="E185" s="24">
        <f>SUMIFS(Rekap!$D:$D,Rekap!$B:$B,Out!$B185,Rekap!$C:$C,Out!E$5)</f>
        <v>0</v>
      </c>
      <c r="F185" s="24">
        <f>SUMIFS(Rekap!$D:$D,Rekap!$B:$B,Out!$B185,Rekap!$C:$C,Out!F$5)</f>
        <v>0</v>
      </c>
      <c r="G185" s="24">
        <f>SUMIFS(Rekap!$D:$D,Rekap!$B:$B,Out!$B185,Rekap!$C:$C,Out!G$5)</f>
        <v>0</v>
      </c>
      <c r="H185" s="24">
        <f>SUMIFS(Rekap!$D:$D,Rekap!$B:$B,Out!$B185,Rekap!$C:$C,Out!H$5)</f>
        <v>0</v>
      </c>
      <c r="I185" s="24">
        <f>SUMIFS(Rekap!$D:$D,Rekap!$B:$B,Out!$B185,Rekap!$C:$C,Out!I$5)</f>
        <v>0</v>
      </c>
      <c r="J185" s="24">
        <f>SUMIFS(Rekap!$D:$D,Rekap!$B:$B,Out!$B185,Rekap!$C:$C,Out!J$5)</f>
        <v>0</v>
      </c>
      <c r="K185" s="24">
        <f>SUMIFS(Rekap!$D:$D,Rekap!$B:$B,Out!$B185,Rekap!$C:$C,Out!K$5)</f>
        <v>0</v>
      </c>
      <c r="L185" s="24">
        <f>SUMIFS(Rekap!$D:$D,Rekap!$B:$B,Out!$B185,Rekap!$C:$C,Out!L$5)</f>
        <v>0</v>
      </c>
      <c r="M185" s="24">
        <f>SUMIFS(Rekap!$D:$D,Rekap!$B:$B,Out!$B185,Rekap!$C:$C,Out!M$5)</f>
        <v>0</v>
      </c>
      <c r="N185" s="24">
        <f>SUMIFS(Rekap!$D:$D,Rekap!$B:$B,Out!$B185,Rekap!$C:$C,Out!N$5)</f>
        <v>0</v>
      </c>
      <c r="O185" s="24">
        <f>SUMIFS(Rekap!$D:$D,Rekap!$B:$B,Out!$B185,Rekap!$C:$C,Out!O$5)</f>
        <v>0</v>
      </c>
      <c r="P185" s="24">
        <f>SUMIFS(Rekap!$D:$D,Rekap!$B:$B,Out!$B185,Rekap!$C:$C,Out!P$5)</f>
        <v>0</v>
      </c>
      <c r="Q185" s="24">
        <f>SUMIFS(Rekap!$D:$D,Rekap!$B:$B,Out!$B185,Rekap!$C:$C,Out!Q$5)</f>
        <v>0</v>
      </c>
      <c r="R185" s="24">
        <f>SUMIFS(Rekap!$D:$D,Rekap!$B:$B,Out!$B185,Rekap!$C:$C,Out!R$5)</f>
        <v>0</v>
      </c>
      <c r="S185" s="24">
        <f>SUMIFS(Rekap!$D:$D,Rekap!$B:$B,Out!$B185,Rekap!$C:$C,Out!S$5)</f>
        <v>0</v>
      </c>
      <c r="T185" s="24">
        <f>SUMIFS(Rekap!$D:$D,Rekap!$B:$B,Out!$B185,Rekap!$C:$C,Out!T$5)</f>
        <v>0</v>
      </c>
      <c r="V185" s="24">
        <f t="shared" si="2"/>
        <v>0</v>
      </c>
    </row>
    <row r="186" spans="2:22">
      <c r="B186" s="33" t="str">
        <f>Master!$B186</f>
        <v>Kaos Suzu</v>
      </c>
      <c r="C186" s="24">
        <f>SUMIFS(Rekap!$D:$D,Rekap!$B:$B,Out!$B186,Rekap!$C:$C,Out!C$5)</f>
        <v>0</v>
      </c>
      <c r="D186" s="24">
        <f>SUMIFS(Rekap!$D:$D,Rekap!$B:$B,Out!$B186,Rekap!$C:$C,Out!D$5)</f>
        <v>0</v>
      </c>
      <c r="E186" s="24">
        <f>SUMIFS(Rekap!$D:$D,Rekap!$B:$B,Out!$B186,Rekap!$C:$C,Out!E$5)</f>
        <v>0</v>
      </c>
      <c r="F186" s="24">
        <f>SUMIFS(Rekap!$D:$D,Rekap!$B:$B,Out!$B186,Rekap!$C:$C,Out!F$5)</f>
        <v>0</v>
      </c>
      <c r="G186" s="24">
        <f>SUMIFS(Rekap!$D:$D,Rekap!$B:$B,Out!$B186,Rekap!$C:$C,Out!G$5)</f>
        <v>0</v>
      </c>
      <c r="H186" s="24">
        <f>SUMIFS(Rekap!$D:$D,Rekap!$B:$B,Out!$B186,Rekap!$C:$C,Out!H$5)</f>
        <v>0</v>
      </c>
      <c r="I186" s="24">
        <f>SUMIFS(Rekap!$D:$D,Rekap!$B:$B,Out!$B186,Rekap!$C:$C,Out!I$5)</f>
        <v>0</v>
      </c>
      <c r="J186" s="24">
        <f>SUMIFS(Rekap!$D:$D,Rekap!$B:$B,Out!$B186,Rekap!$C:$C,Out!J$5)</f>
        <v>0</v>
      </c>
      <c r="K186" s="24">
        <f>SUMIFS(Rekap!$D:$D,Rekap!$B:$B,Out!$B186,Rekap!$C:$C,Out!K$5)</f>
        <v>0</v>
      </c>
      <c r="L186" s="24">
        <f>SUMIFS(Rekap!$D:$D,Rekap!$B:$B,Out!$B186,Rekap!$C:$C,Out!L$5)</f>
        <v>0</v>
      </c>
      <c r="M186" s="24">
        <f>SUMIFS(Rekap!$D:$D,Rekap!$B:$B,Out!$B186,Rekap!$C:$C,Out!M$5)</f>
        <v>0</v>
      </c>
      <c r="N186" s="24">
        <f>SUMIFS(Rekap!$D:$D,Rekap!$B:$B,Out!$B186,Rekap!$C:$C,Out!N$5)</f>
        <v>0</v>
      </c>
      <c r="O186" s="24">
        <f>SUMIFS(Rekap!$D:$D,Rekap!$B:$B,Out!$B186,Rekap!$C:$C,Out!O$5)</f>
        <v>0</v>
      </c>
      <c r="P186" s="24">
        <f>SUMIFS(Rekap!$D:$D,Rekap!$B:$B,Out!$B186,Rekap!$C:$C,Out!P$5)</f>
        <v>0</v>
      </c>
      <c r="Q186" s="24">
        <f>SUMIFS(Rekap!$D:$D,Rekap!$B:$B,Out!$B186,Rekap!$C:$C,Out!Q$5)</f>
        <v>0</v>
      </c>
      <c r="R186" s="24">
        <f>SUMIFS(Rekap!$D:$D,Rekap!$B:$B,Out!$B186,Rekap!$C:$C,Out!R$5)</f>
        <v>0</v>
      </c>
      <c r="S186" s="24">
        <f>SUMIFS(Rekap!$D:$D,Rekap!$B:$B,Out!$B186,Rekap!$C:$C,Out!S$5)</f>
        <v>0</v>
      </c>
      <c r="T186" s="24">
        <f>SUMIFS(Rekap!$D:$D,Rekap!$B:$B,Out!$B186,Rekap!$C:$C,Out!T$5)</f>
        <v>0</v>
      </c>
      <c r="V186" s="24">
        <f t="shared" si="2"/>
        <v>0</v>
      </c>
    </row>
    <row r="187" spans="2:22">
      <c r="B187" s="33" t="str">
        <f>Master!$B187</f>
        <v>Kaos Emblem</v>
      </c>
      <c r="C187" s="24">
        <f>SUMIFS(Rekap!$D:$D,Rekap!$B:$B,Out!$B187,Rekap!$C:$C,Out!C$5)</f>
        <v>0</v>
      </c>
      <c r="D187" s="24">
        <f>SUMIFS(Rekap!$D:$D,Rekap!$B:$B,Out!$B187,Rekap!$C:$C,Out!D$5)</f>
        <v>0</v>
      </c>
      <c r="E187" s="24">
        <f>SUMIFS(Rekap!$D:$D,Rekap!$B:$B,Out!$B187,Rekap!$C:$C,Out!E$5)</f>
        <v>0</v>
      </c>
      <c r="F187" s="24">
        <f>SUMIFS(Rekap!$D:$D,Rekap!$B:$B,Out!$B187,Rekap!$C:$C,Out!F$5)</f>
        <v>0</v>
      </c>
      <c r="G187" s="24">
        <f>SUMIFS(Rekap!$D:$D,Rekap!$B:$B,Out!$B187,Rekap!$C:$C,Out!G$5)</f>
        <v>0</v>
      </c>
      <c r="H187" s="24">
        <f>SUMIFS(Rekap!$D:$D,Rekap!$B:$B,Out!$B187,Rekap!$C:$C,Out!H$5)</f>
        <v>0</v>
      </c>
      <c r="I187" s="24">
        <f>SUMIFS(Rekap!$D:$D,Rekap!$B:$B,Out!$B187,Rekap!$C:$C,Out!I$5)</f>
        <v>0</v>
      </c>
      <c r="J187" s="24">
        <f>SUMIFS(Rekap!$D:$D,Rekap!$B:$B,Out!$B187,Rekap!$C:$C,Out!J$5)</f>
        <v>0</v>
      </c>
      <c r="K187" s="24">
        <f>SUMIFS(Rekap!$D:$D,Rekap!$B:$B,Out!$B187,Rekap!$C:$C,Out!K$5)</f>
        <v>0</v>
      </c>
      <c r="L187" s="24">
        <f>SUMIFS(Rekap!$D:$D,Rekap!$B:$B,Out!$B187,Rekap!$C:$C,Out!L$5)</f>
        <v>0</v>
      </c>
      <c r="M187" s="24">
        <f>SUMIFS(Rekap!$D:$D,Rekap!$B:$B,Out!$B187,Rekap!$C:$C,Out!M$5)</f>
        <v>0</v>
      </c>
      <c r="N187" s="24">
        <f>SUMIFS(Rekap!$D:$D,Rekap!$B:$B,Out!$B187,Rekap!$C:$C,Out!N$5)</f>
        <v>0</v>
      </c>
      <c r="O187" s="24">
        <f>SUMIFS(Rekap!$D:$D,Rekap!$B:$B,Out!$B187,Rekap!$C:$C,Out!O$5)</f>
        <v>0</v>
      </c>
      <c r="P187" s="24">
        <f>SUMIFS(Rekap!$D:$D,Rekap!$B:$B,Out!$B187,Rekap!$C:$C,Out!P$5)</f>
        <v>0</v>
      </c>
      <c r="Q187" s="24">
        <f>SUMIFS(Rekap!$D:$D,Rekap!$B:$B,Out!$B187,Rekap!$C:$C,Out!Q$5)</f>
        <v>0</v>
      </c>
      <c r="R187" s="24">
        <f>SUMIFS(Rekap!$D:$D,Rekap!$B:$B,Out!$B187,Rekap!$C:$C,Out!R$5)</f>
        <v>0</v>
      </c>
      <c r="S187" s="24">
        <f>SUMIFS(Rekap!$D:$D,Rekap!$B:$B,Out!$B187,Rekap!$C:$C,Out!S$5)</f>
        <v>0</v>
      </c>
      <c r="T187" s="24">
        <f>SUMIFS(Rekap!$D:$D,Rekap!$B:$B,Out!$B187,Rekap!$C:$C,Out!T$5)</f>
        <v>0</v>
      </c>
      <c r="V187" s="24">
        <f t="shared" si="2"/>
        <v>0</v>
      </c>
    </row>
    <row r="188" spans="2:22">
      <c r="B188" s="33" t="str">
        <f>Master!$B188</f>
        <v>Kaos Distro Couple</v>
      </c>
      <c r="C188" s="24">
        <f>SUMIFS(Rekap!$D:$D,Rekap!$B:$B,Out!$B188,Rekap!$C:$C,Out!C$5)</f>
        <v>0</v>
      </c>
      <c r="D188" s="24">
        <f>SUMIFS(Rekap!$D:$D,Rekap!$B:$B,Out!$B188,Rekap!$C:$C,Out!D$5)</f>
        <v>0</v>
      </c>
      <c r="E188" s="24">
        <f>SUMIFS(Rekap!$D:$D,Rekap!$B:$B,Out!$B188,Rekap!$C:$C,Out!E$5)</f>
        <v>0</v>
      </c>
      <c r="F188" s="24">
        <f>SUMIFS(Rekap!$D:$D,Rekap!$B:$B,Out!$B188,Rekap!$C:$C,Out!F$5)</f>
        <v>0</v>
      </c>
      <c r="G188" s="24">
        <f>SUMIFS(Rekap!$D:$D,Rekap!$B:$B,Out!$B188,Rekap!$C:$C,Out!G$5)</f>
        <v>0</v>
      </c>
      <c r="H188" s="24">
        <f>SUMIFS(Rekap!$D:$D,Rekap!$B:$B,Out!$B188,Rekap!$C:$C,Out!H$5)</f>
        <v>0</v>
      </c>
      <c r="I188" s="24">
        <f>SUMIFS(Rekap!$D:$D,Rekap!$B:$B,Out!$B188,Rekap!$C:$C,Out!I$5)</f>
        <v>0</v>
      </c>
      <c r="J188" s="24">
        <f>SUMIFS(Rekap!$D:$D,Rekap!$B:$B,Out!$B188,Rekap!$C:$C,Out!J$5)</f>
        <v>0</v>
      </c>
      <c r="K188" s="24">
        <f>SUMIFS(Rekap!$D:$D,Rekap!$B:$B,Out!$B188,Rekap!$C:$C,Out!K$5)</f>
        <v>0</v>
      </c>
      <c r="L188" s="24">
        <f>SUMIFS(Rekap!$D:$D,Rekap!$B:$B,Out!$B188,Rekap!$C:$C,Out!L$5)</f>
        <v>0</v>
      </c>
      <c r="M188" s="24">
        <f>SUMIFS(Rekap!$D:$D,Rekap!$B:$B,Out!$B188,Rekap!$C:$C,Out!M$5)</f>
        <v>0</v>
      </c>
      <c r="N188" s="24">
        <f>SUMIFS(Rekap!$D:$D,Rekap!$B:$B,Out!$B188,Rekap!$C:$C,Out!N$5)</f>
        <v>0</v>
      </c>
      <c r="O188" s="24">
        <f>SUMIFS(Rekap!$D:$D,Rekap!$B:$B,Out!$B188,Rekap!$C:$C,Out!O$5)</f>
        <v>0</v>
      </c>
      <c r="P188" s="24">
        <f>SUMIFS(Rekap!$D:$D,Rekap!$B:$B,Out!$B188,Rekap!$C:$C,Out!P$5)</f>
        <v>0</v>
      </c>
      <c r="Q188" s="24">
        <f>SUMIFS(Rekap!$D:$D,Rekap!$B:$B,Out!$B188,Rekap!$C:$C,Out!Q$5)</f>
        <v>0</v>
      </c>
      <c r="R188" s="24">
        <f>SUMIFS(Rekap!$D:$D,Rekap!$B:$B,Out!$B188,Rekap!$C:$C,Out!R$5)</f>
        <v>0</v>
      </c>
      <c r="S188" s="24">
        <f>SUMIFS(Rekap!$D:$D,Rekap!$B:$B,Out!$B188,Rekap!$C:$C,Out!S$5)</f>
        <v>0</v>
      </c>
      <c r="T188" s="24">
        <f>SUMIFS(Rekap!$D:$D,Rekap!$B:$B,Out!$B188,Rekap!$C:$C,Out!T$5)</f>
        <v>0</v>
      </c>
      <c r="V188" s="24">
        <f t="shared" si="2"/>
        <v>0</v>
      </c>
    </row>
    <row r="189" spans="2:22">
      <c r="B189" s="33" t="str">
        <f>Master!$B189</f>
        <v>Celana Kodoray Full</v>
      </c>
      <c r="C189" s="24">
        <f>SUMIFS(Rekap!$D:$D,Rekap!$B:$B,Out!$B189,Rekap!$C:$C,Out!C$5)</f>
        <v>0</v>
      </c>
      <c r="D189" s="24">
        <f>SUMIFS(Rekap!$D:$D,Rekap!$B:$B,Out!$B189,Rekap!$C:$C,Out!D$5)</f>
        <v>0</v>
      </c>
      <c r="E189" s="24">
        <f>SUMIFS(Rekap!$D:$D,Rekap!$B:$B,Out!$B189,Rekap!$C:$C,Out!E$5)</f>
        <v>0</v>
      </c>
      <c r="F189" s="24">
        <f>SUMIFS(Rekap!$D:$D,Rekap!$B:$B,Out!$B189,Rekap!$C:$C,Out!F$5)</f>
        <v>0</v>
      </c>
      <c r="G189" s="24">
        <f>SUMIFS(Rekap!$D:$D,Rekap!$B:$B,Out!$B189,Rekap!$C:$C,Out!G$5)</f>
        <v>0</v>
      </c>
      <c r="H189" s="24">
        <f>SUMIFS(Rekap!$D:$D,Rekap!$B:$B,Out!$B189,Rekap!$C:$C,Out!H$5)</f>
        <v>0</v>
      </c>
      <c r="I189" s="24">
        <f>SUMIFS(Rekap!$D:$D,Rekap!$B:$B,Out!$B189,Rekap!$C:$C,Out!I$5)</f>
        <v>0</v>
      </c>
      <c r="J189" s="24">
        <f>SUMIFS(Rekap!$D:$D,Rekap!$B:$B,Out!$B189,Rekap!$C:$C,Out!J$5)</f>
        <v>0</v>
      </c>
      <c r="K189" s="24">
        <f>SUMIFS(Rekap!$D:$D,Rekap!$B:$B,Out!$B189,Rekap!$C:$C,Out!K$5)</f>
        <v>0</v>
      </c>
      <c r="L189" s="24">
        <f>SUMIFS(Rekap!$D:$D,Rekap!$B:$B,Out!$B189,Rekap!$C:$C,Out!L$5)</f>
        <v>0</v>
      </c>
      <c r="M189" s="24">
        <f>SUMIFS(Rekap!$D:$D,Rekap!$B:$B,Out!$B189,Rekap!$C:$C,Out!M$5)</f>
        <v>0</v>
      </c>
      <c r="N189" s="24">
        <f>SUMIFS(Rekap!$D:$D,Rekap!$B:$B,Out!$B189,Rekap!$C:$C,Out!N$5)</f>
        <v>0</v>
      </c>
      <c r="O189" s="24">
        <f>SUMIFS(Rekap!$D:$D,Rekap!$B:$B,Out!$B189,Rekap!$C:$C,Out!O$5)</f>
        <v>0</v>
      </c>
      <c r="P189" s="24">
        <f>SUMIFS(Rekap!$D:$D,Rekap!$B:$B,Out!$B189,Rekap!$C:$C,Out!P$5)</f>
        <v>0</v>
      </c>
      <c r="Q189" s="24">
        <f>SUMIFS(Rekap!$D:$D,Rekap!$B:$B,Out!$B189,Rekap!$C:$C,Out!Q$5)</f>
        <v>0</v>
      </c>
      <c r="R189" s="24">
        <f>SUMIFS(Rekap!$D:$D,Rekap!$B:$B,Out!$B189,Rekap!$C:$C,Out!R$5)</f>
        <v>0</v>
      </c>
      <c r="S189" s="24">
        <f>SUMIFS(Rekap!$D:$D,Rekap!$B:$B,Out!$B189,Rekap!$C:$C,Out!S$5)</f>
        <v>0</v>
      </c>
      <c r="T189" s="24">
        <f>SUMIFS(Rekap!$D:$D,Rekap!$B:$B,Out!$B189,Rekap!$C:$C,Out!T$5)</f>
        <v>0</v>
      </c>
      <c r="V189" s="24">
        <f t="shared" si="2"/>
        <v>0</v>
      </c>
    </row>
    <row r="190" spans="2:22">
      <c r="B190" s="33" t="str">
        <f>Master!$B190</f>
        <v>Celana Lucky</v>
      </c>
      <c r="C190" s="24">
        <f>SUMIFS(Rekap!$D:$D,Rekap!$B:$B,Out!$B190,Rekap!$C:$C,Out!C$5)</f>
        <v>0</v>
      </c>
      <c r="D190" s="24">
        <f>SUMIFS(Rekap!$D:$D,Rekap!$B:$B,Out!$B190,Rekap!$C:$C,Out!D$5)</f>
        <v>0</v>
      </c>
      <c r="E190" s="24">
        <f>SUMIFS(Rekap!$D:$D,Rekap!$B:$B,Out!$B190,Rekap!$C:$C,Out!E$5)</f>
        <v>0</v>
      </c>
      <c r="F190" s="24">
        <f>SUMIFS(Rekap!$D:$D,Rekap!$B:$B,Out!$B190,Rekap!$C:$C,Out!F$5)</f>
        <v>0</v>
      </c>
      <c r="G190" s="24">
        <f>SUMIFS(Rekap!$D:$D,Rekap!$B:$B,Out!$B190,Rekap!$C:$C,Out!G$5)</f>
        <v>0</v>
      </c>
      <c r="H190" s="24">
        <f>SUMIFS(Rekap!$D:$D,Rekap!$B:$B,Out!$B190,Rekap!$C:$C,Out!H$5)</f>
        <v>0</v>
      </c>
      <c r="I190" s="24">
        <f>SUMIFS(Rekap!$D:$D,Rekap!$B:$B,Out!$B190,Rekap!$C:$C,Out!I$5)</f>
        <v>0</v>
      </c>
      <c r="J190" s="24">
        <f>SUMIFS(Rekap!$D:$D,Rekap!$B:$B,Out!$B190,Rekap!$C:$C,Out!J$5)</f>
        <v>0</v>
      </c>
      <c r="K190" s="24">
        <f>SUMIFS(Rekap!$D:$D,Rekap!$B:$B,Out!$B190,Rekap!$C:$C,Out!K$5)</f>
        <v>0</v>
      </c>
      <c r="L190" s="24">
        <f>SUMIFS(Rekap!$D:$D,Rekap!$B:$B,Out!$B190,Rekap!$C:$C,Out!L$5)</f>
        <v>0</v>
      </c>
      <c r="M190" s="24">
        <f>SUMIFS(Rekap!$D:$D,Rekap!$B:$B,Out!$B190,Rekap!$C:$C,Out!M$5)</f>
        <v>0</v>
      </c>
      <c r="N190" s="24">
        <f>SUMIFS(Rekap!$D:$D,Rekap!$B:$B,Out!$B190,Rekap!$C:$C,Out!N$5)</f>
        <v>0</v>
      </c>
      <c r="O190" s="24">
        <f>SUMIFS(Rekap!$D:$D,Rekap!$B:$B,Out!$B190,Rekap!$C:$C,Out!O$5)</f>
        <v>0</v>
      </c>
      <c r="P190" s="24">
        <f>SUMIFS(Rekap!$D:$D,Rekap!$B:$B,Out!$B190,Rekap!$C:$C,Out!P$5)</f>
        <v>0</v>
      </c>
      <c r="Q190" s="24">
        <f>SUMIFS(Rekap!$D:$D,Rekap!$B:$B,Out!$B190,Rekap!$C:$C,Out!Q$5)</f>
        <v>0</v>
      </c>
      <c r="R190" s="24">
        <f>SUMIFS(Rekap!$D:$D,Rekap!$B:$B,Out!$B190,Rekap!$C:$C,Out!R$5)</f>
        <v>0</v>
      </c>
      <c r="S190" s="24">
        <f>SUMIFS(Rekap!$D:$D,Rekap!$B:$B,Out!$B190,Rekap!$C:$C,Out!S$5)</f>
        <v>0</v>
      </c>
      <c r="T190" s="24">
        <f>SUMIFS(Rekap!$D:$D,Rekap!$B:$B,Out!$B190,Rekap!$C:$C,Out!T$5)</f>
        <v>0</v>
      </c>
      <c r="V190" s="24">
        <f t="shared" si="2"/>
        <v>0</v>
      </c>
    </row>
    <row r="191" spans="2:22">
      <c r="B191" s="33" t="str">
        <f>Master!$B191</f>
        <v>Gamis dewasa</v>
      </c>
      <c r="C191" s="24">
        <f>SUMIFS(Rekap!$D:$D,Rekap!$B:$B,Out!$B191,Rekap!$C:$C,Out!C$5)</f>
        <v>0</v>
      </c>
      <c r="D191" s="24">
        <f>SUMIFS(Rekap!$D:$D,Rekap!$B:$B,Out!$B191,Rekap!$C:$C,Out!D$5)</f>
        <v>0</v>
      </c>
      <c r="E191" s="24">
        <f>SUMIFS(Rekap!$D:$D,Rekap!$B:$B,Out!$B191,Rekap!$C:$C,Out!E$5)</f>
        <v>0</v>
      </c>
      <c r="F191" s="24">
        <f>SUMIFS(Rekap!$D:$D,Rekap!$B:$B,Out!$B191,Rekap!$C:$C,Out!F$5)</f>
        <v>0</v>
      </c>
      <c r="G191" s="24">
        <f>SUMIFS(Rekap!$D:$D,Rekap!$B:$B,Out!$B191,Rekap!$C:$C,Out!G$5)</f>
        <v>0</v>
      </c>
      <c r="H191" s="24">
        <f>SUMIFS(Rekap!$D:$D,Rekap!$B:$B,Out!$B191,Rekap!$C:$C,Out!H$5)</f>
        <v>0</v>
      </c>
      <c r="I191" s="24">
        <f>SUMIFS(Rekap!$D:$D,Rekap!$B:$B,Out!$B191,Rekap!$C:$C,Out!I$5)</f>
        <v>0</v>
      </c>
      <c r="J191" s="24">
        <f>SUMIFS(Rekap!$D:$D,Rekap!$B:$B,Out!$B191,Rekap!$C:$C,Out!J$5)</f>
        <v>0</v>
      </c>
      <c r="K191" s="24">
        <f>SUMIFS(Rekap!$D:$D,Rekap!$B:$B,Out!$B191,Rekap!$C:$C,Out!K$5)</f>
        <v>0</v>
      </c>
      <c r="L191" s="24">
        <f>SUMIFS(Rekap!$D:$D,Rekap!$B:$B,Out!$B191,Rekap!$C:$C,Out!L$5)</f>
        <v>0</v>
      </c>
      <c r="M191" s="24">
        <f>SUMIFS(Rekap!$D:$D,Rekap!$B:$B,Out!$B191,Rekap!$C:$C,Out!M$5)</f>
        <v>0</v>
      </c>
      <c r="N191" s="24">
        <f>SUMIFS(Rekap!$D:$D,Rekap!$B:$B,Out!$B191,Rekap!$C:$C,Out!N$5)</f>
        <v>0</v>
      </c>
      <c r="O191" s="24">
        <f>SUMIFS(Rekap!$D:$D,Rekap!$B:$B,Out!$B191,Rekap!$C:$C,Out!O$5)</f>
        <v>0</v>
      </c>
      <c r="P191" s="24">
        <f>SUMIFS(Rekap!$D:$D,Rekap!$B:$B,Out!$B191,Rekap!$C:$C,Out!P$5)</f>
        <v>0</v>
      </c>
      <c r="Q191" s="24">
        <f>SUMIFS(Rekap!$D:$D,Rekap!$B:$B,Out!$B191,Rekap!$C:$C,Out!Q$5)</f>
        <v>0</v>
      </c>
      <c r="R191" s="24">
        <f>SUMIFS(Rekap!$D:$D,Rekap!$B:$B,Out!$B191,Rekap!$C:$C,Out!R$5)</f>
        <v>0</v>
      </c>
      <c r="S191" s="24">
        <f>SUMIFS(Rekap!$D:$D,Rekap!$B:$B,Out!$B191,Rekap!$C:$C,Out!S$5)</f>
        <v>0</v>
      </c>
      <c r="T191" s="24">
        <f>SUMIFS(Rekap!$D:$D,Rekap!$B:$B,Out!$B191,Rekap!$C:$C,Out!T$5)</f>
        <v>0</v>
      </c>
      <c r="V191" s="24">
        <f t="shared" si="2"/>
        <v>0</v>
      </c>
    </row>
    <row r="192" spans="2:22">
      <c r="B192" s="33" t="str">
        <f>Master!$B192</f>
        <v>Gamis Meysha</v>
      </c>
      <c r="C192" s="24">
        <f>SUMIFS(Rekap!$D:$D,Rekap!$B:$B,Out!$B192,Rekap!$C:$C,Out!C$5)</f>
        <v>0</v>
      </c>
      <c r="D192" s="24">
        <f>SUMIFS(Rekap!$D:$D,Rekap!$B:$B,Out!$B192,Rekap!$C:$C,Out!D$5)</f>
        <v>0</v>
      </c>
      <c r="E192" s="24">
        <f>SUMIFS(Rekap!$D:$D,Rekap!$B:$B,Out!$B192,Rekap!$C:$C,Out!E$5)</f>
        <v>0</v>
      </c>
      <c r="F192" s="24">
        <f>SUMIFS(Rekap!$D:$D,Rekap!$B:$B,Out!$B192,Rekap!$C:$C,Out!F$5)</f>
        <v>0</v>
      </c>
      <c r="G192" s="24">
        <f>SUMIFS(Rekap!$D:$D,Rekap!$B:$B,Out!$B192,Rekap!$C:$C,Out!G$5)</f>
        <v>0</v>
      </c>
      <c r="H192" s="24">
        <f>SUMIFS(Rekap!$D:$D,Rekap!$B:$B,Out!$B192,Rekap!$C:$C,Out!H$5)</f>
        <v>0</v>
      </c>
      <c r="I192" s="24">
        <f>SUMIFS(Rekap!$D:$D,Rekap!$B:$B,Out!$B192,Rekap!$C:$C,Out!I$5)</f>
        <v>0</v>
      </c>
      <c r="J192" s="24">
        <f>SUMIFS(Rekap!$D:$D,Rekap!$B:$B,Out!$B192,Rekap!$C:$C,Out!J$5)</f>
        <v>0</v>
      </c>
      <c r="K192" s="24">
        <f>SUMIFS(Rekap!$D:$D,Rekap!$B:$B,Out!$B192,Rekap!$C:$C,Out!K$5)</f>
        <v>0</v>
      </c>
      <c r="L192" s="24">
        <f>SUMIFS(Rekap!$D:$D,Rekap!$B:$B,Out!$B192,Rekap!$C:$C,Out!L$5)</f>
        <v>0</v>
      </c>
      <c r="M192" s="24">
        <f>SUMIFS(Rekap!$D:$D,Rekap!$B:$B,Out!$B192,Rekap!$C:$C,Out!M$5)</f>
        <v>0</v>
      </c>
      <c r="N192" s="24">
        <f>SUMIFS(Rekap!$D:$D,Rekap!$B:$B,Out!$B192,Rekap!$C:$C,Out!N$5)</f>
        <v>0</v>
      </c>
      <c r="O192" s="24">
        <f>SUMIFS(Rekap!$D:$D,Rekap!$B:$B,Out!$B192,Rekap!$C:$C,Out!O$5)</f>
        <v>0</v>
      </c>
      <c r="P192" s="24">
        <f>SUMIFS(Rekap!$D:$D,Rekap!$B:$B,Out!$B192,Rekap!$C:$C,Out!P$5)</f>
        <v>0</v>
      </c>
      <c r="Q192" s="24">
        <f>SUMIFS(Rekap!$D:$D,Rekap!$B:$B,Out!$B192,Rekap!$C:$C,Out!Q$5)</f>
        <v>0</v>
      </c>
      <c r="R192" s="24">
        <f>SUMIFS(Rekap!$D:$D,Rekap!$B:$B,Out!$B192,Rekap!$C:$C,Out!R$5)</f>
        <v>0</v>
      </c>
      <c r="S192" s="24">
        <f>SUMIFS(Rekap!$D:$D,Rekap!$B:$B,Out!$B192,Rekap!$C:$C,Out!S$5)</f>
        <v>0</v>
      </c>
      <c r="T192" s="24">
        <f>SUMIFS(Rekap!$D:$D,Rekap!$B:$B,Out!$B192,Rekap!$C:$C,Out!T$5)</f>
        <v>0</v>
      </c>
      <c r="V192" s="24">
        <f t="shared" si="2"/>
        <v>0</v>
      </c>
    </row>
    <row r="193" spans="2:22">
      <c r="B193" s="33" t="str">
        <f>Master!$B193</f>
        <v>Koko R &amp; R</v>
      </c>
      <c r="C193" s="24">
        <f>SUMIFS(Rekap!$D:$D,Rekap!$B:$B,Out!$B193,Rekap!$C:$C,Out!C$5)</f>
        <v>0</v>
      </c>
      <c r="D193" s="24">
        <f>SUMIFS(Rekap!$D:$D,Rekap!$B:$B,Out!$B193,Rekap!$C:$C,Out!D$5)</f>
        <v>0</v>
      </c>
      <c r="E193" s="24">
        <f>SUMIFS(Rekap!$D:$D,Rekap!$B:$B,Out!$B193,Rekap!$C:$C,Out!E$5)</f>
        <v>0</v>
      </c>
      <c r="F193" s="24">
        <f>SUMIFS(Rekap!$D:$D,Rekap!$B:$B,Out!$B193,Rekap!$C:$C,Out!F$5)</f>
        <v>0</v>
      </c>
      <c r="G193" s="24">
        <f>SUMIFS(Rekap!$D:$D,Rekap!$B:$B,Out!$B193,Rekap!$C:$C,Out!G$5)</f>
        <v>0</v>
      </c>
      <c r="H193" s="24">
        <f>SUMIFS(Rekap!$D:$D,Rekap!$B:$B,Out!$B193,Rekap!$C:$C,Out!H$5)</f>
        <v>0</v>
      </c>
      <c r="I193" s="24">
        <f>SUMIFS(Rekap!$D:$D,Rekap!$B:$B,Out!$B193,Rekap!$C:$C,Out!I$5)</f>
        <v>0</v>
      </c>
      <c r="J193" s="24">
        <f>SUMIFS(Rekap!$D:$D,Rekap!$B:$B,Out!$B193,Rekap!$C:$C,Out!J$5)</f>
        <v>0</v>
      </c>
      <c r="K193" s="24">
        <f>SUMIFS(Rekap!$D:$D,Rekap!$B:$B,Out!$B193,Rekap!$C:$C,Out!K$5)</f>
        <v>0</v>
      </c>
      <c r="L193" s="24">
        <f>SUMIFS(Rekap!$D:$D,Rekap!$B:$B,Out!$B193,Rekap!$C:$C,Out!L$5)</f>
        <v>0</v>
      </c>
      <c r="M193" s="24">
        <f>SUMIFS(Rekap!$D:$D,Rekap!$B:$B,Out!$B193,Rekap!$C:$C,Out!M$5)</f>
        <v>0</v>
      </c>
      <c r="N193" s="24">
        <f>SUMIFS(Rekap!$D:$D,Rekap!$B:$B,Out!$B193,Rekap!$C:$C,Out!N$5)</f>
        <v>0</v>
      </c>
      <c r="O193" s="24">
        <f>SUMIFS(Rekap!$D:$D,Rekap!$B:$B,Out!$B193,Rekap!$C:$C,Out!O$5)</f>
        <v>0</v>
      </c>
      <c r="P193" s="24">
        <f>SUMIFS(Rekap!$D:$D,Rekap!$B:$B,Out!$B193,Rekap!$C:$C,Out!P$5)</f>
        <v>0</v>
      </c>
      <c r="Q193" s="24">
        <f>SUMIFS(Rekap!$D:$D,Rekap!$B:$B,Out!$B193,Rekap!$C:$C,Out!Q$5)</f>
        <v>0</v>
      </c>
      <c r="R193" s="24">
        <f>SUMIFS(Rekap!$D:$D,Rekap!$B:$B,Out!$B193,Rekap!$C:$C,Out!R$5)</f>
        <v>0</v>
      </c>
      <c r="S193" s="24">
        <f>SUMIFS(Rekap!$D:$D,Rekap!$B:$B,Out!$B193,Rekap!$C:$C,Out!S$5)</f>
        <v>0</v>
      </c>
      <c r="T193" s="24">
        <f>SUMIFS(Rekap!$D:$D,Rekap!$B:$B,Out!$B193,Rekap!$C:$C,Out!T$5)</f>
        <v>0</v>
      </c>
      <c r="V193" s="24">
        <f t="shared" si="2"/>
        <v>0</v>
      </c>
    </row>
    <row r="194" spans="2:22">
      <c r="B194" s="33" t="str">
        <f>Master!$B194</f>
        <v>Gamis H &amp; B</v>
      </c>
      <c r="C194" s="24">
        <f>SUMIFS(Rekap!$D:$D,Rekap!$B:$B,Out!$B194,Rekap!$C:$C,Out!C$5)</f>
        <v>0</v>
      </c>
      <c r="D194" s="24">
        <f>SUMIFS(Rekap!$D:$D,Rekap!$B:$B,Out!$B194,Rekap!$C:$C,Out!D$5)</f>
        <v>0</v>
      </c>
      <c r="E194" s="24">
        <f>SUMIFS(Rekap!$D:$D,Rekap!$B:$B,Out!$B194,Rekap!$C:$C,Out!E$5)</f>
        <v>0</v>
      </c>
      <c r="F194" s="24">
        <f>SUMIFS(Rekap!$D:$D,Rekap!$B:$B,Out!$B194,Rekap!$C:$C,Out!F$5)</f>
        <v>0</v>
      </c>
      <c r="G194" s="24">
        <f>SUMIFS(Rekap!$D:$D,Rekap!$B:$B,Out!$B194,Rekap!$C:$C,Out!G$5)</f>
        <v>0</v>
      </c>
      <c r="H194" s="24">
        <f>SUMIFS(Rekap!$D:$D,Rekap!$B:$B,Out!$B194,Rekap!$C:$C,Out!H$5)</f>
        <v>0</v>
      </c>
      <c r="I194" s="24">
        <f>SUMIFS(Rekap!$D:$D,Rekap!$B:$B,Out!$B194,Rekap!$C:$C,Out!I$5)</f>
        <v>0</v>
      </c>
      <c r="J194" s="24">
        <f>SUMIFS(Rekap!$D:$D,Rekap!$B:$B,Out!$B194,Rekap!$C:$C,Out!J$5)</f>
        <v>0</v>
      </c>
      <c r="K194" s="24">
        <f>SUMIFS(Rekap!$D:$D,Rekap!$B:$B,Out!$B194,Rekap!$C:$C,Out!K$5)</f>
        <v>0</v>
      </c>
      <c r="L194" s="24">
        <f>SUMIFS(Rekap!$D:$D,Rekap!$B:$B,Out!$B194,Rekap!$C:$C,Out!L$5)</f>
        <v>0</v>
      </c>
      <c r="M194" s="24">
        <f>SUMIFS(Rekap!$D:$D,Rekap!$B:$B,Out!$B194,Rekap!$C:$C,Out!M$5)</f>
        <v>0</v>
      </c>
      <c r="N194" s="24">
        <f>SUMIFS(Rekap!$D:$D,Rekap!$B:$B,Out!$B194,Rekap!$C:$C,Out!N$5)</f>
        <v>0</v>
      </c>
      <c r="O194" s="24">
        <f>SUMIFS(Rekap!$D:$D,Rekap!$B:$B,Out!$B194,Rekap!$C:$C,Out!O$5)</f>
        <v>0</v>
      </c>
      <c r="P194" s="24">
        <f>SUMIFS(Rekap!$D:$D,Rekap!$B:$B,Out!$B194,Rekap!$C:$C,Out!P$5)</f>
        <v>0</v>
      </c>
      <c r="Q194" s="24">
        <f>SUMIFS(Rekap!$D:$D,Rekap!$B:$B,Out!$B194,Rekap!$C:$C,Out!Q$5)</f>
        <v>0</v>
      </c>
      <c r="R194" s="24">
        <f>SUMIFS(Rekap!$D:$D,Rekap!$B:$B,Out!$B194,Rekap!$C:$C,Out!R$5)</f>
        <v>0</v>
      </c>
      <c r="S194" s="24">
        <f>SUMIFS(Rekap!$D:$D,Rekap!$B:$B,Out!$B194,Rekap!$C:$C,Out!S$5)</f>
        <v>0</v>
      </c>
      <c r="T194" s="24">
        <f>SUMIFS(Rekap!$D:$D,Rekap!$B:$B,Out!$B194,Rekap!$C:$C,Out!T$5)</f>
        <v>0</v>
      </c>
      <c r="V194" s="24">
        <f t="shared" si="2"/>
        <v>0</v>
      </c>
    </row>
    <row r="195" spans="2:22">
      <c r="B195" s="33" t="str">
        <f>Master!$B195</f>
        <v>Gamis Lelang Paris</v>
      </c>
      <c r="C195" s="24">
        <f>SUMIFS(Rekap!$D:$D,Rekap!$B:$B,Out!$B195,Rekap!$C:$C,Out!C$5)</f>
        <v>0</v>
      </c>
      <c r="D195" s="24">
        <f>SUMIFS(Rekap!$D:$D,Rekap!$B:$B,Out!$B195,Rekap!$C:$C,Out!D$5)</f>
        <v>0</v>
      </c>
      <c r="E195" s="24">
        <f>SUMIFS(Rekap!$D:$D,Rekap!$B:$B,Out!$B195,Rekap!$C:$C,Out!E$5)</f>
        <v>0</v>
      </c>
      <c r="F195" s="24">
        <f>SUMIFS(Rekap!$D:$D,Rekap!$B:$B,Out!$B195,Rekap!$C:$C,Out!F$5)</f>
        <v>0</v>
      </c>
      <c r="G195" s="24">
        <f>SUMIFS(Rekap!$D:$D,Rekap!$B:$B,Out!$B195,Rekap!$C:$C,Out!G$5)</f>
        <v>0</v>
      </c>
      <c r="H195" s="24">
        <f>SUMIFS(Rekap!$D:$D,Rekap!$B:$B,Out!$B195,Rekap!$C:$C,Out!H$5)</f>
        <v>0</v>
      </c>
      <c r="I195" s="24">
        <f>SUMIFS(Rekap!$D:$D,Rekap!$B:$B,Out!$B195,Rekap!$C:$C,Out!I$5)</f>
        <v>0</v>
      </c>
      <c r="J195" s="24">
        <f>SUMIFS(Rekap!$D:$D,Rekap!$B:$B,Out!$B195,Rekap!$C:$C,Out!J$5)</f>
        <v>0</v>
      </c>
      <c r="K195" s="24">
        <f>SUMIFS(Rekap!$D:$D,Rekap!$B:$B,Out!$B195,Rekap!$C:$C,Out!K$5)</f>
        <v>0</v>
      </c>
      <c r="L195" s="24">
        <f>SUMIFS(Rekap!$D:$D,Rekap!$B:$B,Out!$B195,Rekap!$C:$C,Out!L$5)</f>
        <v>0</v>
      </c>
      <c r="M195" s="24">
        <f>SUMIFS(Rekap!$D:$D,Rekap!$B:$B,Out!$B195,Rekap!$C:$C,Out!M$5)</f>
        <v>0</v>
      </c>
      <c r="N195" s="24">
        <f>SUMIFS(Rekap!$D:$D,Rekap!$B:$B,Out!$B195,Rekap!$C:$C,Out!N$5)</f>
        <v>0</v>
      </c>
      <c r="O195" s="24">
        <f>SUMIFS(Rekap!$D:$D,Rekap!$B:$B,Out!$B195,Rekap!$C:$C,Out!O$5)</f>
        <v>0</v>
      </c>
      <c r="P195" s="24">
        <f>SUMIFS(Rekap!$D:$D,Rekap!$B:$B,Out!$B195,Rekap!$C:$C,Out!P$5)</f>
        <v>0</v>
      </c>
      <c r="Q195" s="24">
        <f>SUMIFS(Rekap!$D:$D,Rekap!$B:$B,Out!$B195,Rekap!$C:$C,Out!Q$5)</f>
        <v>0</v>
      </c>
      <c r="R195" s="24">
        <f>SUMIFS(Rekap!$D:$D,Rekap!$B:$B,Out!$B195,Rekap!$C:$C,Out!R$5)</f>
        <v>0</v>
      </c>
      <c r="S195" s="24">
        <f>SUMIFS(Rekap!$D:$D,Rekap!$B:$B,Out!$B195,Rekap!$C:$C,Out!S$5)</f>
        <v>0</v>
      </c>
      <c r="T195" s="24">
        <f>SUMIFS(Rekap!$D:$D,Rekap!$B:$B,Out!$B195,Rekap!$C:$C,Out!T$5)</f>
        <v>0</v>
      </c>
      <c r="V195" s="24">
        <f t="shared" si="2"/>
        <v>0</v>
      </c>
    </row>
    <row r="196" spans="2:22">
      <c r="B196" s="33" t="str">
        <f>Master!$B196</f>
        <v>Kemeja Motif</v>
      </c>
      <c r="C196" s="24">
        <f>SUMIFS(Rekap!$D:$D,Rekap!$B:$B,Out!$B196,Rekap!$C:$C,Out!C$5)</f>
        <v>0</v>
      </c>
      <c r="D196" s="24">
        <f>SUMIFS(Rekap!$D:$D,Rekap!$B:$B,Out!$B196,Rekap!$C:$C,Out!D$5)</f>
        <v>0</v>
      </c>
      <c r="E196" s="24">
        <f>SUMIFS(Rekap!$D:$D,Rekap!$B:$B,Out!$B196,Rekap!$C:$C,Out!E$5)</f>
        <v>0</v>
      </c>
      <c r="F196" s="24">
        <f>SUMIFS(Rekap!$D:$D,Rekap!$B:$B,Out!$B196,Rekap!$C:$C,Out!F$5)</f>
        <v>0</v>
      </c>
      <c r="G196" s="24">
        <f>SUMIFS(Rekap!$D:$D,Rekap!$B:$B,Out!$B196,Rekap!$C:$C,Out!G$5)</f>
        <v>0</v>
      </c>
      <c r="H196" s="24">
        <f>SUMIFS(Rekap!$D:$D,Rekap!$B:$B,Out!$B196,Rekap!$C:$C,Out!H$5)</f>
        <v>0</v>
      </c>
      <c r="I196" s="24">
        <f>SUMIFS(Rekap!$D:$D,Rekap!$B:$B,Out!$B196,Rekap!$C:$C,Out!I$5)</f>
        <v>0</v>
      </c>
      <c r="J196" s="24">
        <f>SUMIFS(Rekap!$D:$D,Rekap!$B:$B,Out!$B196,Rekap!$C:$C,Out!J$5)</f>
        <v>0</v>
      </c>
      <c r="K196" s="24">
        <f>SUMIFS(Rekap!$D:$D,Rekap!$B:$B,Out!$B196,Rekap!$C:$C,Out!K$5)</f>
        <v>0</v>
      </c>
      <c r="L196" s="24">
        <f>SUMIFS(Rekap!$D:$D,Rekap!$B:$B,Out!$B196,Rekap!$C:$C,Out!L$5)</f>
        <v>0</v>
      </c>
      <c r="M196" s="24">
        <f>SUMIFS(Rekap!$D:$D,Rekap!$B:$B,Out!$B196,Rekap!$C:$C,Out!M$5)</f>
        <v>0</v>
      </c>
      <c r="N196" s="24">
        <f>SUMIFS(Rekap!$D:$D,Rekap!$B:$B,Out!$B196,Rekap!$C:$C,Out!N$5)</f>
        <v>0</v>
      </c>
      <c r="O196" s="24">
        <f>SUMIFS(Rekap!$D:$D,Rekap!$B:$B,Out!$B196,Rekap!$C:$C,Out!O$5)</f>
        <v>0</v>
      </c>
      <c r="P196" s="24">
        <f>SUMIFS(Rekap!$D:$D,Rekap!$B:$B,Out!$B196,Rekap!$C:$C,Out!P$5)</f>
        <v>0</v>
      </c>
      <c r="Q196" s="24">
        <f>SUMIFS(Rekap!$D:$D,Rekap!$B:$B,Out!$B196,Rekap!$C:$C,Out!Q$5)</f>
        <v>0</v>
      </c>
      <c r="R196" s="24">
        <f>SUMIFS(Rekap!$D:$D,Rekap!$B:$B,Out!$B196,Rekap!$C:$C,Out!R$5)</f>
        <v>0</v>
      </c>
      <c r="S196" s="24">
        <f>SUMIFS(Rekap!$D:$D,Rekap!$B:$B,Out!$B196,Rekap!$C:$C,Out!S$5)</f>
        <v>0</v>
      </c>
      <c r="T196" s="24">
        <f>SUMIFS(Rekap!$D:$D,Rekap!$B:$B,Out!$B196,Rekap!$C:$C,Out!T$5)</f>
        <v>0</v>
      </c>
      <c r="V196" s="24">
        <f t="shared" si="2"/>
        <v>0</v>
      </c>
    </row>
    <row r="197" spans="2:22">
      <c r="B197" s="33" t="str">
        <f>Master!$B197</f>
        <v>Kemeja Yogap</v>
      </c>
      <c r="C197" s="24">
        <f>SUMIFS(Rekap!$D:$D,Rekap!$B:$B,Out!$B197,Rekap!$C:$C,Out!C$5)</f>
        <v>0</v>
      </c>
      <c r="D197" s="24">
        <f>SUMIFS(Rekap!$D:$D,Rekap!$B:$B,Out!$B197,Rekap!$C:$C,Out!D$5)</f>
        <v>0</v>
      </c>
      <c r="E197" s="24">
        <f>SUMIFS(Rekap!$D:$D,Rekap!$B:$B,Out!$B197,Rekap!$C:$C,Out!E$5)</f>
        <v>0</v>
      </c>
      <c r="F197" s="24">
        <f>SUMIFS(Rekap!$D:$D,Rekap!$B:$B,Out!$B197,Rekap!$C:$C,Out!F$5)</f>
        <v>0</v>
      </c>
      <c r="G197" s="24">
        <f>SUMIFS(Rekap!$D:$D,Rekap!$B:$B,Out!$B197,Rekap!$C:$C,Out!G$5)</f>
        <v>0</v>
      </c>
      <c r="H197" s="24">
        <f>SUMIFS(Rekap!$D:$D,Rekap!$B:$B,Out!$B197,Rekap!$C:$C,Out!H$5)</f>
        <v>0</v>
      </c>
      <c r="I197" s="24">
        <f>SUMIFS(Rekap!$D:$D,Rekap!$B:$B,Out!$B197,Rekap!$C:$C,Out!I$5)</f>
        <v>0</v>
      </c>
      <c r="J197" s="24">
        <f>SUMIFS(Rekap!$D:$D,Rekap!$B:$B,Out!$B197,Rekap!$C:$C,Out!J$5)</f>
        <v>0</v>
      </c>
      <c r="K197" s="24">
        <f>SUMIFS(Rekap!$D:$D,Rekap!$B:$B,Out!$B197,Rekap!$C:$C,Out!K$5)</f>
        <v>0</v>
      </c>
      <c r="L197" s="24">
        <f>SUMIFS(Rekap!$D:$D,Rekap!$B:$B,Out!$B197,Rekap!$C:$C,Out!L$5)</f>
        <v>0</v>
      </c>
      <c r="M197" s="24">
        <f>SUMIFS(Rekap!$D:$D,Rekap!$B:$B,Out!$B197,Rekap!$C:$C,Out!M$5)</f>
        <v>0</v>
      </c>
      <c r="N197" s="24">
        <f>SUMIFS(Rekap!$D:$D,Rekap!$B:$B,Out!$B197,Rekap!$C:$C,Out!N$5)</f>
        <v>0</v>
      </c>
      <c r="O197" s="24">
        <f>SUMIFS(Rekap!$D:$D,Rekap!$B:$B,Out!$B197,Rekap!$C:$C,Out!O$5)</f>
        <v>0</v>
      </c>
      <c r="P197" s="24">
        <f>SUMIFS(Rekap!$D:$D,Rekap!$B:$B,Out!$B197,Rekap!$C:$C,Out!P$5)</f>
        <v>0</v>
      </c>
      <c r="Q197" s="24">
        <f>SUMIFS(Rekap!$D:$D,Rekap!$B:$B,Out!$B197,Rekap!$C:$C,Out!Q$5)</f>
        <v>0</v>
      </c>
      <c r="R197" s="24">
        <f>SUMIFS(Rekap!$D:$D,Rekap!$B:$B,Out!$B197,Rekap!$C:$C,Out!R$5)</f>
        <v>0</v>
      </c>
      <c r="S197" s="24">
        <f>SUMIFS(Rekap!$D:$D,Rekap!$B:$B,Out!$B197,Rekap!$C:$C,Out!S$5)</f>
        <v>0</v>
      </c>
      <c r="T197" s="24">
        <f>SUMIFS(Rekap!$D:$D,Rekap!$B:$B,Out!$B197,Rekap!$C:$C,Out!T$5)</f>
        <v>0</v>
      </c>
      <c r="V197" s="24">
        <f t="shared" si="2"/>
        <v>0</v>
      </c>
    </row>
    <row r="198" spans="2:22">
      <c r="B198" s="33" t="str">
        <f>Master!$B198</f>
        <v>Jeans Royal</v>
      </c>
      <c r="C198" s="24">
        <f>SUMIFS(Rekap!$D:$D,Rekap!$B:$B,Out!$B198,Rekap!$C:$C,Out!C$5)</f>
        <v>0</v>
      </c>
      <c r="D198" s="24">
        <f>SUMIFS(Rekap!$D:$D,Rekap!$B:$B,Out!$B198,Rekap!$C:$C,Out!D$5)</f>
        <v>0</v>
      </c>
      <c r="E198" s="24">
        <f>SUMIFS(Rekap!$D:$D,Rekap!$B:$B,Out!$B198,Rekap!$C:$C,Out!E$5)</f>
        <v>0</v>
      </c>
      <c r="F198" s="24">
        <f>SUMIFS(Rekap!$D:$D,Rekap!$B:$B,Out!$B198,Rekap!$C:$C,Out!F$5)</f>
        <v>0</v>
      </c>
      <c r="G198" s="24">
        <f>SUMIFS(Rekap!$D:$D,Rekap!$B:$B,Out!$B198,Rekap!$C:$C,Out!G$5)</f>
        <v>0</v>
      </c>
      <c r="H198" s="24">
        <f>SUMIFS(Rekap!$D:$D,Rekap!$B:$B,Out!$B198,Rekap!$C:$C,Out!H$5)</f>
        <v>0</v>
      </c>
      <c r="I198" s="24">
        <f>SUMIFS(Rekap!$D:$D,Rekap!$B:$B,Out!$B198,Rekap!$C:$C,Out!I$5)</f>
        <v>0</v>
      </c>
      <c r="J198" s="24">
        <f>SUMIFS(Rekap!$D:$D,Rekap!$B:$B,Out!$B198,Rekap!$C:$C,Out!J$5)</f>
        <v>0</v>
      </c>
      <c r="K198" s="24">
        <f>SUMIFS(Rekap!$D:$D,Rekap!$B:$B,Out!$B198,Rekap!$C:$C,Out!K$5)</f>
        <v>0</v>
      </c>
      <c r="L198" s="24">
        <f>SUMIFS(Rekap!$D:$D,Rekap!$B:$B,Out!$B198,Rekap!$C:$C,Out!L$5)</f>
        <v>0</v>
      </c>
      <c r="M198" s="24">
        <f>SUMIFS(Rekap!$D:$D,Rekap!$B:$B,Out!$B198,Rekap!$C:$C,Out!M$5)</f>
        <v>0</v>
      </c>
      <c r="N198" s="24">
        <f>SUMIFS(Rekap!$D:$D,Rekap!$B:$B,Out!$B198,Rekap!$C:$C,Out!N$5)</f>
        <v>0</v>
      </c>
      <c r="O198" s="24">
        <f>SUMIFS(Rekap!$D:$D,Rekap!$B:$B,Out!$B198,Rekap!$C:$C,Out!O$5)</f>
        <v>0</v>
      </c>
      <c r="P198" s="24">
        <f>SUMIFS(Rekap!$D:$D,Rekap!$B:$B,Out!$B198,Rekap!$C:$C,Out!P$5)</f>
        <v>0</v>
      </c>
      <c r="Q198" s="24">
        <f>SUMIFS(Rekap!$D:$D,Rekap!$B:$B,Out!$B198,Rekap!$C:$C,Out!Q$5)</f>
        <v>0</v>
      </c>
      <c r="R198" s="24">
        <f>SUMIFS(Rekap!$D:$D,Rekap!$B:$B,Out!$B198,Rekap!$C:$C,Out!R$5)</f>
        <v>0</v>
      </c>
      <c r="S198" s="24">
        <f>SUMIFS(Rekap!$D:$D,Rekap!$B:$B,Out!$B198,Rekap!$C:$C,Out!S$5)</f>
        <v>0</v>
      </c>
      <c r="T198" s="24">
        <f>SUMIFS(Rekap!$D:$D,Rekap!$B:$B,Out!$B198,Rekap!$C:$C,Out!T$5)</f>
        <v>0</v>
      </c>
      <c r="V198" s="24">
        <f t="shared" ref="V198:V235" si="3">SUM(C198:T198)</f>
        <v>0</v>
      </c>
    </row>
    <row r="199" spans="2:22">
      <c r="B199" s="33" t="str">
        <f>Master!$B199</f>
        <v>Sweter Lelang</v>
      </c>
      <c r="C199" s="24">
        <f>SUMIFS(Rekap!$D:$D,Rekap!$B:$B,Out!$B199,Rekap!$C:$C,Out!C$5)</f>
        <v>0</v>
      </c>
      <c r="D199" s="24">
        <f>SUMIFS(Rekap!$D:$D,Rekap!$B:$B,Out!$B199,Rekap!$C:$C,Out!D$5)</f>
        <v>0</v>
      </c>
      <c r="E199" s="24">
        <f>SUMIFS(Rekap!$D:$D,Rekap!$B:$B,Out!$B199,Rekap!$C:$C,Out!E$5)</f>
        <v>0</v>
      </c>
      <c r="F199" s="24">
        <f>SUMIFS(Rekap!$D:$D,Rekap!$B:$B,Out!$B199,Rekap!$C:$C,Out!F$5)</f>
        <v>0</v>
      </c>
      <c r="G199" s="24">
        <f>SUMIFS(Rekap!$D:$D,Rekap!$B:$B,Out!$B199,Rekap!$C:$C,Out!G$5)</f>
        <v>0</v>
      </c>
      <c r="H199" s="24">
        <f>SUMIFS(Rekap!$D:$D,Rekap!$B:$B,Out!$B199,Rekap!$C:$C,Out!H$5)</f>
        <v>0</v>
      </c>
      <c r="I199" s="24">
        <f>SUMIFS(Rekap!$D:$D,Rekap!$B:$B,Out!$B199,Rekap!$C:$C,Out!I$5)</f>
        <v>0</v>
      </c>
      <c r="J199" s="24">
        <f>SUMIFS(Rekap!$D:$D,Rekap!$B:$B,Out!$B199,Rekap!$C:$C,Out!J$5)</f>
        <v>0</v>
      </c>
      <c r="K199" s="24">
        <f>SUMIFS(Rekap!$D:$D,Rekap!$B:$B,Out!$B199,Rekap!$C:$C,Out!K$5)</f>
        <v>0</v>
      </c>
      <c r="L199" s="24">
        <f>SUMIFS(Rekap!$D:$D,Rekap!$B:$B,Out!$B199,Rekap!$C:$C,Out!L$5)</f>
        <v>0</v>
      </c>
      <c r="M199" s="24">
        <f>SUMIFS(Rekap!$D:$D,Rekap!$B:$B,Out!$B199,Rekap!$C:$C,Out!M$5)</f>
        <v>0</v>
      </c>
      <c r="N199" s="24">
        <f>SUMIFS(Rekap!$D:$D,Rekap!$B:$B,Out!$B199,Rekap!$C:$C,Out!N$5)</f>
        <v>0</v>
      </c>
      <c r="O199" s="24">
        <f>SUMIFS(Rekap!$D:$D,Rekap!$B:$B,Out!$B199,Rekap!$C:$C,Out!O$5)</f>
        <v>0</v>
      </c>
      <c r="P199" s="24">
        <f>SUMIFS(Rekap!$D:$D,Rekap!$B:$B,Out!$B199,Rekap!$C:$C,Out!P$5)</f>
        <v>0</v>
      </c>
      <c r="Q199" s="24">
        <f>SUMIFS(Rekap!$D:$D,Rekap!$B:$B,Out!$B199,Rekap!$C:$C,Out!Q$5)</f>
        <v>0</v>
      </c>
      <c r="R199" s="24">
        <f>SUMIFS(Rekap!$D:$D,Rekap!$B:$B,Out!$B199,Rekap!$C:$C,Out!R$5)</f>
        <v>0</v>
      </c>
      <c r="S199" s="24">
        <f>SUMIFS(Rekap!$D:$D,Rekap!$B:$B,Out!$B199,Rekap!$C:$C,Out!S$5)</f>
        <v>0</v>
      </c>
      <c r="T199" s="24">
        <f>SUMIFS(Rekap!$D:$D,Rekap!$B:$B,Out!$B199,Rekap!$C:$C,Out!T$5)</f>
        <v>0</v>
      </c>
      <c r="V199" s="24">
        <f t="shared" si="3"/>
        <v>0</v>
      </c>
    </row>
    <row r="200" spans="2:22">
      <c r="B200" s="33" t="str">
        <f>Master!$B200</f>
        <v>Kaos Distro Lelang</v>
      </c>
      <c r="C200" s="24">
        <f>SUMIFS(Rekap!$D:$D,Rekap!$B:$B,Out!$B200,Rekap!$C:$C,Out!C$5)</f>
        <v>0</v>
      </c>
      <c r="D200" s="24">
        <f>SUMIFS(Rekap!$D:$D,Rekap!$B:$B,Out!$B200,Rekap!$C:$C,Out!D$5)</f>
        <v>0</v>
      </c>
      <c r="E200" s="24">
        <f>SUMIFS(Rekap!$D:$D,Rekap!$B:$B,Out!$B200,Rekap!$C:$C,Out!E$5)</f>
        <v>0</v>
      </c>
      <c r="F200" s="24">
        <f>SUMIFS(Rekap!$D:$D,Rekap!$B:$B,Out!$B200,Rekap!$C:$C,Out!F$5)</f>
        <v>0</v>
      </c>
      <c r="G200" s="24">
        <f>SUMIFS(Rekap!$D:$D,Rekap!$B:$B,Out!$B200,Rekap!$C:$C,Out!G$5)</f>
        <v>0</v>
      </c>
      <c r="H200" s="24">
        <f>SUMIFS(Rekap!$D:$D,Rekap!$B:$B,Out!$B200,Rekap!$C:$C,Out!H$5)</f>
        <v>0</v>
      </c>
      <c r="I200" s="24">
        <f>SUMIFS(Rekap!$D:$D,Rekap!$B:$B,Out!$B200,Rekap!$C:$C,Out!I$5)</f>
        <v>0</v>
      </c>
      <c r="J200" s="24">
        <f>SUMIFS(Rekap!$D:$D,Rekap!$B:$B,Out!$B200,Rekap!$C:$C,Out!J$5)</f>
        <v>0</v>
      </c>
      <c r="K200" s="24">
        <f>SUMIFS(Rekap!$D:$D,Rekap!$B:$B,Out!$B200,Rekap!$C:$C,Out!K$5)</f>
        <v>0</v>
      </c>
      <c r="L200" s="24">
        <f>SUMIFS(Rekap!$D:$D,Rekap!$B:$B,Out!$B200,Rekap!$C:$C,Out!L$5)</f>
        <v>0</v>
      </c>
      <c r="M200" s="24">
        <f>SUMIFS(Rekap!$D:$D,Rekap!$B:$B,Out!$B200,Rekap!$C:$C,Out!M$5)</f>
        <v>0</v>
      </c>
      <c r="N200" s="24">
        <f>SUMIFS(Rekap!$D:$D,Rekap!$B:$B,Out!$B200,Rekap!$C:$C,Out!N$5)</f>
        <v>0</v>
      </c>
      <c r="O200" s="24">
        <f>SUMIFS(Rekap!$D:$D,Rekap!$B:$B,Out!$B200,Rekap!$C:$C,Out!O$5)</f>
        <v>0</v>
      </c>
      <c r="P200" s="24">
        <f>SUMIFS(Rekap!$D:$D,Rekap!$B:$B,Out!$B200,Rekap!$C:$C,Out!P$5)</f>
        <v>0</v>
      </c>
      <c r="Q200" s="24">
        <f>SUMIFS(Rekap!$D:$D,Rekap!$B:$B,Out!$B200,Rekap!$C:$C,Out!Q$5)</f>
        <v>0</v>
      </c>
      <c r="R200" s="24">
        <f>SUMIFS(Rekap!$D:$D,Rekap!$B:$B,Out!$B200,Rekap!$C:$C,Out!R$5)</f>
        <v>0</v>
      </c>
      <c r="S200" s="24">
        <f>SUMIFS(Rekap!$D:$D,Rekap!$B:$B,Out!$B200,Rekap!$C:$C,Out!S$5)</f>
        <v>0</v>
      </c>
      <c r="T200" s="24">
        <f>SUMIFS(Rekap!$D:$D,Rekap!$B:$B,Out!$B200,Rekap!$C:$C,Out!T$5)</f>
        <v>0</v>
      </c>
      <c r="V200" s="24">
        <f t="shared" si="3"/>
        <v>0</v>
      </c>
    </row>
    <row r="201" spans="2:22">
      <c r="B201" s="33" t="str">
        <f>Master!$B201</f>
        <v>Kemeja Mikey</v>
      </c>
      <c r="C201" s="24">
        <f>SUMIFS(Rekap!$D:$D,Rekap!$B:$B,Out!$B201,Rekap!$C:$C,Out!C$5)</f>
        <v>0</v>
      </c>
      <c r="D201" s="24">
        <f>SUMIFS(Rekap!$D:$D,Rekap!$B:$B,Out!$B201,Rekap!$C:$C,Out!D$5)</f>
        <v>0</v>
      </c>
      <c r="E201" s="24">
        <f>SUMIFS(Rekap!$D:$D,Rekap!$B:$B,Out!$B201,Rekap!$C:$C,Out!E$5)</f>
        <v>0</v>
      </c>
      <c r="F201" s="24">
        <f>SUMIFS(Rekap!$D:$D,Rekap!$B:$B,Out!$B201,Rekap!$C:$C,Out!F$5)</f>
        <v>0</v>
      </c>
      <c r="G201" s="24">
        <f>SUMIFS(Rekap!$D:$D,Rekap!$B:$B,Out!$B201,Rekap!$C:$C,Out!G$5)</f>
        <v>0</v>
      </c>
      <c r="H201" s="24">
        <f>SUMIFS(Rekap!$D:$D,Rekap!$B:$B,Out!$B201,Rekap!$C:$C,Out!H$5)</f>
        <v>0</v>
      </c>
      <c r="I201" s="24">
        <f>SUMIFS(Rekap!$D:$D,Rekap!$B:$B,Out!$B201,Rekap!$C:$C,Out!I$5)</f>
        <v>0</v>
      </c>
      <c r="J201" s="24">
        <f>SUMIFS(Rekap!$D:$D,Rekap!$B:$B,Out!$B201,Rekap!$C:$C,Out!J$5)</f>
        <v>0</v>
      </c>
      <c r="K201" s="24">
        <f>SUMIFS(Rekap!$D:$D,Rekap!$B:$B,Out!$B201,Rekap!$C:$C,Out!K$5)</f>
        <v>0</v>
      </c>
      <c r="L201" s="24">
        <f>SUMIFS(Rekap!$D:$D,Rekap!$B:$B,Out!$B201,Rekap!$C:$C,Out!L$5)</f>
        <v>0</v>
      </c>
      <c r="M201" s="24">
        <f>SUMIFS(Rekap!$D:$D,Rekap!$B:$B,Out!$B201,Rekap!$C:$C,Out!M$5)</f>
        <v>0</v>
      </c>
      <c r="N201" s="24">
        <f>SUMIFS(Rekap!$D:$D,Rekap!$B:$B,Out!$B201,Rekap!$C:$C,Out!N$5)</f>
        <v>0</v>
      </c>
      <c r="O201" s="24">
        <f>SUMIFS(Rekap!$D:$D,Rekap!$B:$B,Out!$B201,Rekap!$C:$C,Out!O$5)</f>
        <v>0</v>
      </c>
      <c r="P201" s="24">
        <f>SUMIFS(Rekap!$D:$D,Rekap!$B:$B,Out!$B201,Rekap!$C:$C,Out!P$5)</f>
        <v>0</v>
      </c>
      <c r="Q201" s="24">
        <f>SUMIFS(Rekap!$D:$D,Rekap!$B:$B,Out!$B201,Rekap!$C:$C,Out!Q$5)</f>
        <v>0</v>
      </c>
      <c r="R201" s="24">
        <f>SUMIFS(Rekap!$D:$D,Rekap!$B:$B,Out!$B201,Rekap!$C:$C,Out!R$5)</f>
        <v>0</v>
      </c>
      <c r="S201" s="24">
        <f>SUMIFS(Rekap!$D:$D,Rekap!$B:$B,Out!$B201,Rekap!$C:$C,Out!S$5)</f>
        <v>0</v>
      </c>
      <c r="T201" s="24">
        <f>SUMIFS(Rekap!$D:$D,Rekap!$B:$B,Out!$B201,Rekap!$C:$C,Out!T$5)</f>
        <v>0</v>
      </c>
      <c r="V201" s="24">
        <f t="shared" si="3"/>
        <v>0</v>
      </c>
    </row>
    <row r="202" spans="2:22">
      <c r="B202" s="33" t="str">
        <f>Master!$B202</f>
        <v>Koko Taufiq</v>
      </c>
      <c r="C202" s="24">
        <f>SUMIFS(Rekap!$D:$D,Rekap!$B:$B,Out!$B202,Rekap!$C:$C,Out!C$5)</f>
        <v>0</v>
      </c>
      <c r="D202" s="24">
        <f>SUMIFS(Rekap!$D:$D,Rekap!$B:$B,Out!$B202,Rekap!$C:$C,Out!D$5)</f>
        <v>0</v>
      </c>
      <c r="E202" s="24">
        <f>SUMIFS(Rekap!$D:$D,Rekap!$B:$B,Out!$B202,Rekap!$C:$C,Out!E$5)</f>
        <v>0</v>
      </c>
      <c r="F202" s="24">
        <f>SUMIFS(Rekap!$D:$D,Rekap!$B:$B,Out!$B202,Rekap!$C:$C,Out!F$5)</f>
        <v>0</v>
      </c>
      <c r="G202" s="24">
        <f>SUMIFS(Rekap!$D:$D,Rekap!$B:$B,Out!$B202,Rekap!$C:$C,Out!G$5)</f>
        <v>0</v>
      </c>
      <c r="H202" s="24">
        <f>SUMIFS(Rekap!$D:$D,Rekap!$B:$B,Out!$B202,Rekap!$C:$C,Out!H$5)</f>
        <v>0</v>
      </c>
      <c r="I202" s="24">
        <f>SUMIFS(Rekap!$D:$D,Rekap!$B:$B,Out!$B202,Rekap!$C:$C,Out!I$5)</f>
        <v>0</v>
      </c>
      <c r="J202" s="24">
        <f>SUMIFS(Rekap!$D:$D,Rekap!$B:$B,Out!$B202,Rekap!$C:$C,Out!J$5)</f>
        <v>0</v>
      </c>
      <c r="K202" s="24">
        <f>SUMIFS(Rekap!$D:$D,Rekap!$B:$B,Out!$B202,Rekap!$C:$C,Out!K$5)</f>
        <v>0</v>
      </c>
      <c r="L202" s="24">
        <f>SUMIFS(Rekap!$D:$D,Rekap!$B:$B,Out!$B202,Rekap!$C:$C,Out!L$5)</f>
        <v>0</v>
      </c>
      <c r="M202" s="24">
        <f>SUMIFS(Rekap!$D:$D,Rekap!$B:$B,Out!$B202,Rekap!$C:$C,Out!M$5)</f>
        <v>0</v>
      </c>
      <c r="N202" s="24">
        <f>SUMIFS(Rekap!$D:$D,Rekap!$B:$B,Out!$B202,Rekap!$C:$C,Out!N$5)</f>
        <v>0</v>
      </c>
      <c r="O202" s="24">
        <f>SUMIFS(Rekap!$D:$D,Rekap!$B:$B,Out!$B202,Rekap!$C:$C,Out!O$5)</f>
        <v>0</v>
      </c>
      <c r="P202" s="24">
        <f>SUMIFS(Rekap!$D:$D,Rekap!$B:$B,Out!$B202,Rekap!$C:$C,Out!P$5)</f>
        <v>0</v>
      </c>
      <c r="Q202" s="24">
        <f>SUMIFS(Rekap!$D:$D,Rekap!$B:$B,Out!$B202,Rekap!$C:$C,Out!Q$5)</f>
        <v>0</v>
      </c>
      <c r="R202" s="24">
        <f>SUMIFS(Rekap!$D:$D,Rekap!$B:$B,Out!$B202,Rekap!$C:$C,Out!R$5)</f>
        <v>0</v>
      </c>
      <c r="S202" s="24">
        <f>SUMIFS(Rekap!$D:$D,Rekap!$B:$B,Out!$B202,Rekap!$C:$C,Out!S$5)</f>
        <v>0</v>
      </c>
      <c r="T202" s="24">
        <f>SUMIFS(Rekap!$D:$D,Rekap!$B:$B,Out!$B202,Rekap!$C:$C,Out!T$5)</f>
        <v>0</v>
      </c>
      <c r="V202" s="24">
        <f t="shared" si="3"/>
        <v>0</v>
      </c>
    </row>
    <row r="203" spans="2:22">
      <c r="B203" s="33" t="str">
        <f>Master!$B203</f>
        <v>Legging Boneka</v>
      </c>
      <c r="C203" s="24">
        <f>SUMIFS(Rekap!$D:$D,Rekap!$B:$B,Out!$B203,Rekap!$C:$C,Out!C$5)</f>
        <v>0</v>
      </c>
      <c r="D203" s="24">
        <f>SUMIFS(Rekap!$D:$D,Rekap!$B:$B,Out!$B203,Rekap!$C:$C,Out!D$5)</f>
        <v>0</v>
      </c>
      <c r="E203" s="24">
        <f>SUMIFS(Rekap!$D:$D,Rekap!$B:$B,Out!$B203,Rekap!$C:$C,Out!E$5)</f>
        <v>0</v>
      </c>
      <c r="F203" s="24">
        <f>SUMIFS(Rekap!$D:$D,Rekap!$B:$B,Out!$B203,Rekap!$C:$C,Out!F$5)</f>
        <v>0</v>
      </c>
      <c r="G203" s="24">
        <f>SUMIFS(Rekap!$D:$D,Rekap!$B:$B,Out!$B203,Rekap!$C:$C,Out!G$5)</f>
        <v>0</v>
      </c>
      <c r="H203" s="24">
        <f>SUMIFS(Rekap!$D:$D,Rekap!$B:$B,Out!$B203,Rekap!$C:$C,Out!H$5)</f>
        <v>0</v>
      </c>
      <c r="I203" s="24">
        <f>SUMIFS(Rekap!$D:$D,Rekap!$B:$B,Out!$B203,Rekap!$C:$C,Out!I$5)</f>
        <v>0</v>
      </c>
      <c r="J203" s="24">
        <f>SUMIFS(Rekap!$D:$D,Rekap!$B:$B,Out!$B203,Rekap!$C:$C,Out!J$5)</f>
        <v>0</v>
      </c>
      <c r="K203" s="24">
        <f>SUMIFS(Rekap!$D:$D,Rekap!$B:$B,Out!$B203,Rekap!$C:$C,Out!K$5)</f>
        <v>0</v>
      </c>
      <c r="L203" s="24">
        <f>SUMIFS(Rekap!$D:$D,Rekap!$B:$B,Out!$B203,Rekap!$C:$C,Out!L$5)</f>
        <v>0</v>
      </c>
      <c r="M203" s="24">
        <f>SUMIFS(Rekap!$D:$D,Rekap!$B:$B,Out!$B203,Rekap!$C:$C,Out!M$5)</f>
        <v>0</v>
      </c>
      <c r="N203" s="24">
        <f>SUMIFS(Rekap!$D:$D,Rekap!$B:$B,Out!$B203,Rekap!$C:$C,Out!N$5)</f>
        <v>0</v>
      </c>
      <c r="O203" s="24">
        <f>SUMIFS(Rekap!$D:$D,Rekap!$B:$B,Out!$B203,Rekap!$C:$C,Out!O$5)</f>
        <v>0</v>
      </c>
      <c r="P203" s="24">
        <f>SUMIFS(Rekap!$D:$D,Rekap!$B:$B,Out!$B203,Rekap!$C:$C,Out!P$5)</f>
        <v>0</v>
      </c>
      <c r="Q203" s="24">
        <f>SUMIFS(Rekap!$D:$D,Rekap!$B:$B,Out!$B203,Rekap!$C:$C,Out!Q$5)</f>
        <v>0</v>
      </c>
      <c r="R203" s="24">
        <f>SUMIFS(Rekap!$D:$D,Rekap!$B:$B,Out!$B203,Rekap!$C:$C,Out!R$5)</f>
        <v>0</v>
      </c>
      <c r="S203" s="24">
        <f>SUMIFS(Rekap!$D:$D,Rekap!$B:$B,Out!$B203,Rekap!$C:$C,Out!S$5)</f>
        <v>0</v>
      </c>
      <c r="T203" s="24">
        <f>SUMIFS(Rekap!$D:$D,Rekap!$B:$B,Out!$B203,Rekap!$C:$C,Out!T$5)</f>
        <v>0</v>
      </c>
      <c r="V203" s="24">
        <f t="shared" si="3"/>
        <v>0</v>
      </c>
    </row>
    <row r="204" spans="2:22">
      <c r="B204" s="33" t="str">
        <f>Master!$B204</f>
        <v>Jeans Army ABG</v>
      </c>
      <c r="C204" s="24">
        <f>SUMIFS(Rekap!$D:$D,Rekap!$B:$B,Out!$B204,Rekap!$C:$C,Out!C$5)</f>
        <v>0</v>
      </c>
      <c r="D204" s="24">
        <f>SUMIFS(Rekap!$D:$D,Rekap!$B:$B,Out!$B204,Rekap!$C:$C,Out!D$5)</f>
        <v>0</v>
      </c>
      <c r="E204" s="24">
        <f>SUMIFS(Rekap!$D:$D,Rekap!$B:$B,Out!$B204,Rekap!$C:$C,Out!E$5)</f>
        <v>0</v>
      </c>
      <c r="F204" s="24">
        <f>SUMIFS(Rekap!$D:$D,Rekap!$B:$B,Out!$B204,Rekap!$C:$C,Out!F$5)</f>
        <v>0</v>
      </c>
      <c r="G204" s="24">
        <f>SUMIFS(Rekap!$D:$D,Rekap!$B:$B,Out!$B204,Rekap!$C:$C,Out!G$5)</f>
        <v>0</v>
      </c>
      <c r="H204" s="24">
        <f>SUMIFS(Rekap!$D:$D,Rekap!$B:$B,Out!$B204,Rekap!$C:$C,Out!H$5)</f>
        <v>0</v>
      </c>
      <c r="I204" s="24">
        <f>SUMIFS(Rekap!$D:$D,Rekap!$B:$B,Out!$B204,Rekap!$C:$C,Out!I$5)</f>
        <v>0</v>
      </c>
      <c r="J204" s="24">
        <f>SUMIFS(Rekap!$D:$D,Rekap!$B:$B,Out!$B204,Rekap!$C:$C,Out!J$5)</f>
        <v>0</v>
      </c>
      <c r="K204" s="24">
        <f>SUMIFS(Rekap!$D:$D,Rekap!$B:$B,Out!$B204,Rekap!$C:$C,Out!K$5)</f>
        <v>0</v>
      </c>
      <c r="L204" s="24">
        <f>SUMIFS(Rekap!$D:$D,Rekap!$B:$B,Out!$B204,Rekap!$C:$C,Out!L$5)</f>
        <v>0</v>
      </c>
      <c r="M204" s="24">
        <f>SUMIFS(Rekap!$D:$D,Rekap!$B:$B,Out!$B204,Rekap!$C:$C,Out!M$5)</f>
        <v>0</v>
      </c>
      <c r="N204" s="24">
        <f>SUMIFS(Rekap!$D:$D,Rekap!$B:$B,Out!$B204,Rekap!$C:$C,Out!N$5)</f>
        <v>0</v>
      </c>
      <c r="O204" s="24">
        <f>SUMIFS(Rekap!$D:$D,Rekap!$B:$B,Out!$B204,Rekap!$C:$C,Out!O$5)</f>
        <v>0</v>
      </c>
      <c r="P204" s="24">
        <f>SUMIFS(Rekap!$D:$D,Rekap!$B:$B,Out!$B204,Rekap!$C:$C,Out!P$5)</f>
        <v>0</v>
      </c>
      <c r="Q204" s="24">
        <f>SUMIFS(Rekap!$D:$D,Rekap!$B:$B,Out!$B204,Rekap!$C:$C,Out!Q$5)</f>
        <v>0</v>
      </c>
      <c r="R204" s="24">
        <f>SUMIFS(Rekap!$D:$D,Rekap!$B:$B,Out!$B204,Rekap!$C:$C,Out!R$5)</f>
        <v>0</v>
      </c>
      <c r="S204" s="24">
        <f>SUMIFS(Rekap!$D:$D,Rekap!$B:$B,Out!$B204,Rekap!$C:$C,Out!S$5)</f>
        <v>0</v>
      </c>
      <c r="T204" s="24">
        <f>SUMIFS(Rekap!$D:$D,Rekap!$B:$B,Out!$B204,Rekap!$C:$C,Out!T$5)</f>
        <v>0</v>
      </c>
      <c r="V204" s="24">
        <f t="shared" si="3"/>
        <v>0</v>
      </c>
    </row>
    <row r="205" spans="2:22">
      <c r="B205" s="33" t="str">
        <f>Master!$B205</f>
        <v>Daster SK</v>
      </c>
      <c r="C205" s="24">
        <f>SUMIFS(Rekap!$D:$D,Rekap!$B:$B,Out!$B205,Rekap!$C:$C,Out!C$5)</f>
        <v>0</v>
      </c>
      <c r="D205" s="24">
        <f>SUMIFS(Rekap!$D:$D,Rekap!$B:$B,Out!$B205,Rekap!$C:$C,Out!D$5)</f>
        <v>0</v>
      </c>
      <c r="E205" s="24">
        <f>SUMIFS(Rekap!$D:$D,Rekap!$B:$B,Out!$B205,Rekap!$C:$C,Out!E$5)</f>
        <v>0</v>
      </c>
      <c r="F205" s="24">
        <f>SUMIFS(Rekap!$D:$D,Rekap!$B:$B,Out!$B205,Rekap!$C:$C,Out!F$5)</f>
        <v>0</v>
      </c>
      <c r="G205" s="24">
        <f>SUMIFS(Rekap!$D:$D,Rekap!$B:$B,Out!$B205,Rekap!$C:$C,Out!G$5)</f>
        <v>0</v>
      </c>
      <c r="H205" s="24">
        <f>SUMIFS(Rekap!$D:$D,Rekap!$B:$B,Out!$B205,Rekap!$C:$C,Out!H$5)</f>
        <v>0</v>
      </c>
      <c r="I205" s="24">
        <f>SUMIFS(Rekap!$D:$D,Rekap!$B:$B,Out!$B205,Rekap!$C:$C,Out!I$5)</f>
        <v>0</v>
      </c>
      <c r="J205" s="24">
        <f>SUMIFS(Rekap!$D:$D,Rekap!$B:$B,Out!$B205,Rekap!$C:$C,Out!J$5)</f>
        <v>0</v>
      </c>
      <c r="K205" s="24">
        <f>SUMIFS(Rekap!$D:$D,Rekap!$B:$B,Out!$B205,Rekap!$C:$C,Out!K$5)</f>
        <v>0</v>
      </c>
      <c r="L205" s="24">
        <f>SUMIFS(Rekap!$D:$D,Rekap!$B:$B,Out!$B205,Rekap!$C:$C,Out!L$5)</f>
        <v>0</v>
      </c>
      <c r="M205" s="24">
        <f>SUMIFS(Rekap!$D:$D,Rekap!$B:$B,Out!$B205,Rekap!$C:$C,Out!M$5)</f>
        <v>0</v>
      </c>
      <c r="N205" s="24">
        <f>SUMIFS(Rekap!$D:$D,Rekap!$B:$B,Out!$B205,Rekap!$C:$C,Out!N$5)</f>
        <v>0</v>
      </c>
      <c r="O205" s="24">
        <f>SUMIFS(Rekap!$D:$D,Rekap!$B:$B,Out!$B205,Rekap!$C:$C,Out!O$5)</f>
        <v>0</v>
      </c>
      <c r="P205" s="24">
        <f>SUMIFS(Rekap!$D:$D,Rekap!$B:$B,Out!$B205,Rekap!$C:$C,Out!P$5)</f>
        <v>0</v>
      </c>
      <c r="Q205" s="24">
        <f>SUMIFS(Rekap!$D:$D,Rekap!$B:$B,Out!$B205,Rekap!$C:$C,Out!Q$5)</f>
        <v>0</v>
      </c>
      <c r="R205" s="24">
        <f>SUMIFS(Rekap!$D:$D,Rekap!$B:$B,Out!$B205,Rekap!$C:$C,Out!R$5)</f>
        <v>0</v>
      </c>
      <c r="S205" s="24">
        <f>SUMIFS(Rekap!$D:$D,Rekap!$B:$B,Out!$B205,Rekap!$C:$C,Out!S$5)</f>
        <v>0</v>
      </c>
      <c r="T205" s="24">
        <f>SUMIFS(Rekap!$D:$D,Rekap!$B:$B,Out!$B205,Rekap!$C:$C,Out!T$5)</f>
        <v>0</v>
      </c>
      <c r="V205" s="24">
        <f t="shared" si="3"/>
        <v>0</v>
      </c>
    </row>
    <row r="206" spans="2:22">
      <c r="B206" s="33" t="str">
        <f>Master!$B206</f>
        <v>Celana Katun ABG</v>
      </c>
      <c r="C206" s="24">
        <f>SUMIFS(Rekap!$D:$D,Rekap!$B:$B,Out!$B206,Rekap!$C:$C,Out!C$5)</f>
        <v>0</v>
      </c>
      <c r="D206" s="24">
        <f>SUMIFS(Rekap!$D:$D,Rekap!$B:$B,Out!$B206,Rekap!$C:$C,Out!D$5)</f>
        <v>0</v>
      </c>
      <c r="E206" s="24">
        <f>SUMIFS(Rekap!$D:$D,Rekap!$B:$B,Out!$B206,Rekap!$C:$C,Out!E$5)</f>
        <v>0</v>
      </c>
      <c r="F206" s="24">
        <f>SUMIFS(Rekap!$D:$D,Rekap!$B:$B,Out!$B206,Rekap!$C:$C,Out!F$5)</f>
        <v>0</v>
      </c>
      <c r="G206" s="24">
        <f>SUMIFS(Rekap!$D:$D,Rekap!$B:$B,Out!$B206,Rekap!$C:$C,Out!G$5)</f>
        <v>0</v>
      </c>
      <c r="H206" s="24">
        <f>SUMIFS(Rekap!$D:$D,Rekap!$B:$B,Out!$B206,Rekap!$C:$C,Out!H$5)</f>
        <v>0</v>
      </c>
      <c r="I206" s="24">
        <f>SUMIFS(Rekap!$D:$D,Rekap!$B:$B,Out!$B206,Rekap!$C:$C,Out!I$5)</f>
        <v>0</v>
      </c>
      <c r="J206" s="24">
        <f>SUMIFS(Rekap!$D:$D,Rekap!$B:$B,Out!$B206,Rekap!$C:$C,Out!J$5)</f>
        <v>0</v>
      </c>
      <c r="K206" s="24">
        <f>SUMIFS(Rekap!$D:$D,Rekap!$B:$B,Out!$B206,Rekap!$C:$C,Out!K$5)</f>
        <v>0</v>
      </c>
      <c r="L206" s="24">
        <f>SUMIFS(Rekap!$D:$D,Rekap!$B:$B,Out!$B206,Rekap!$C:$C,Out!L$5)</f>
        <v>0</v>
      </c>
      <c r="M206" s="24">
        <f>SUMIFS(Rekap!$D:$D,Rekap!$B:$B,Out!$B206,Rekap!$C:$C,Out!M$5)</f>
        <v>0</v>
      </c>
      <c r="N206" s="24">
        <f>SUMIFS(Rekap!$D:$D,Rekap!$B:$B,Out!$B206,Rekap!$C:$C,Out!N$5)</f>
        <v>0</v>
      </c>
      <c r="O206" s="24">
        <f>SUMIFS(Rekap!$D:$D,Rekap!$B:$B,Out!$B206,Rekap!$C:$C,Out!O$5)</f>
        <v>0</v>
      </c>
      <c r="P206" s="24">
        <f>SUMIFS(Rekap!$D:$D,Rekap!$B:$B,Out!$B206,Rekap!$C:$C,Out!P$5)</f>
        <v>0</v>
      </c>
      <c r="Q206" s="24">
        <f>SUMIFS(Rekap!$D:$D,Rekap!$B:$B,Out!$B206,Rekap!$C:$C,Out!Q$5)</f>
        <v>0</v>
      </c>
      <c r="R206" s="24">
        <f>SUMIFS(Rekap!$D:$D,Rekap!$B:$B,Out!$B206,Rekap!$C:$C,Out!R$5)</f>
        <v>0</v>
      </c>
      <c r="S206" s="24">
        <f>SUMIFS(Rekap!$D:$D,Rekap!$B:$B,Out!$B206,Rekap!$C:$C,Out!S$5)</f>
        <v>0</v>
      </c>
      <c r="T206" s="24">
        <f>SUMIFS(Rekap!$D:$D,Rekap!$B:$B,Out!$B206,Rekap!$C:$C,Out!T$5)</f>
        <v>0</v>
      </c>
      <c r="V206" s="24">
        <f t="shared" si="3"/>
        <v>0</v>
      </c>
    </row>
    <row r="207" spans="2:22">
      <c r="B207" s="33">
        <f>Master!$B207</f>
        <v>0</v>
      </c>
      <c r="C207" s="24">
        <f>SUMIFS(Rekap!$D:$D,Rekap!$B:$B,Out!$B207,Rekap!$C:$C,Out!C$5)</f>
        <v>0</v>
      </c>
      <c r="D207" s="24">
        <f>SUMIFS(Rekap!$D:$D,Rekap!$B:$B,Out!$B207,Rekap!$C:$C,Out!D$5)</f>
        <v>0</v>
      </c>
      <c r="E207" s="24">
        <f>SUMIFS(Rekap!$D:$D,Rekap!$B:$B,Out!$B207,Rekap!$C:$C,Out!E$5)</f>
        <v>0</v>
      </c>
      <c r="F207" s="24">
        <f>SUMIFS(Rekap!$D:$D,Rekap!$B:$B,Out!$B207,Rekap!$C:$C,Out!F$5)</f>
        <v>0</v>
      </c>
      <c r="G207" s="24">
        <f>SUMIFS(Rekap!$D:$D,Rekap!$B:$B,Out!$B207,Rekap!$C:$C,Out!G$5)</f>
        <v>0</v>
      </c>
      <c r="H207" s="24">
        <f>SUMIFS(Rekap!$D:$D,Rekap!$B:$B,Out!$B207,Rekap!$C:$C,Out!H$5)</f>
        <v>0</v>
      </c>
      <c r="I207" s="24">
        <f>SUMIFS(Rekap!$D:$D,Rekap!$B:$B,Out!$B207,Rekap!$C:$C,Out!I$5)</f>
        <v>0</v>
      </c>
      <c r="J207" s="24">
        <f>SUMIFS(Rekap!$D:$D,Rekap!$B:$B,Out!$B207,Rekap!$C:$C,Out!J$5)</f>
        <v>0</v>
      </c>
      <c r="K207" s="24">
        <f>SUMIFS(Rekap!$D:$D,Rekap!$B:$B,Out!$B207,Rekap!$C:$C,Out!K$5)</f>
        <v>0</v>
      </c>
      <c r="L207" s="24">
        <f>SUMIFS(Rekap!$D:$D,Rekap!$B:$B,Out!$B207,Rekap!$C:$C,Out!L$5)</f>
        <v>0</v>
      </c>
      <c r="M207" s="24">
        <f>SUMIFS(Rekap!$D:$D,Rekap!$B:$B,Out!$B207,Rekap!$C:$C,Out!M$5)</f>
        <v>0</v>
      </c>
      <c r="N207" s="24">
        <f>SUMIFS(Rekap!$D:$D,Rekap!$B:$B,Out!$B207,Rekap!$C:$C,Out!N$5)</f>
        <v>0</v>
      </c>
      <c r="O207" s="24">
        <f>SUMIFS(Rekap!$D:$D,Rekap!$B:$B,Out!$B207,Rekap!$C:$C,Out!O$5)</f>
        <v>0</v>
      </c>
      <c r="P207" s="24">
        <f>SUMIFS(Rekap!$D:$D,Rekap!$B:$B,Out!$B207,Rekap!$C:$C,Out!P$5)</f>
        <v>0</v>
      </c>
      <c r="Q207" s="24">
        <f>SUMIFS(Rekap!$D:$D,Rekap!$B:$B,Out!$B207,Rekap!$C:$C,Out!Q$5)</f>
        <v>0</v>
      </c>
      <c r="R207" s="24">
        <f>SUMIFS(Rekap!$D:$D,Rekap!$B:$B,Out!$B207,Rekap!$C:$C,Out!R$5)</f>
        <v>0</v>
      </c>
      <c r="S207" s="24">
        <f>SUMIFS(Rekap!$D:$D,Rekap!$B:$B,Out!$B207,Rekap!$C:$C,Out!S$5)</f>
        <v>0</v>
      </c>
      <c r="T207" s="24">
        <f>SUMIFS(Rekap!$D:$D,Rekap!$B:$B,Out!$B207,Rekap!$C:$C,Out!T$5)</f>
        <v>0</v>
      </c>
      <c r="V207" s="24">
        <f t="shared" si="3"/>
        <v>0</v>
      </c>
    </row>
    <row r="208" spans="2:22">
      <c r="B208" s="33">
        <f>Master!$B208</f>
        <v>0</v>
      </c>
      <c r="C208" s="24">
        <f>SUMIFS(Rekap!$D:$D,Rekap!$B:$B,Out!$B208,Rekap!$C:$C,Out!C$5)</f>
        <v>0</v>
      </c>
      <c r="D208" s="24">
        <f>SUMIFS(Rekap!$D:$D,Rekap!$B:$B,Out!$B208,Rekap!$C:$C,Out!D$5)</f>
        <v>0</v>
      </c>
      <c r="E208" s="24">
        <f>SUMIFS(Rekap!$D:$D,Rekap!$B:$B,Out!$B208,Rekap!$C:$C,Out!E$5)</f>
        <v>0</v>
      </c>
      <c r="F208" s="24">
        <f>SUMIFS(Rekap!$D:$D,Rekap!$B:$B,Out!$B208,Rekap!$C:$C,Out!F$5)</f>
        <v>0</v>
      </c>
      <c r="G208" s="24">
        <f>SUMIFS(Rekap!$D:$D,Rekap!$B:$B,Out!$B208,Rekap!$C:$C,Out!G$5)</f>
        <v>0</v>
      </c>
      <c r="H208" s="24">
        <f>SUMIFS(Rekap!$D:$D,Rekap!$B:$B,Out!$B208,Rekap!$C:$C,Out!H$5)</f>
        <v>0</v>
      </c>
      <c r="I208" s="24">
        <f>SUMIFS(Rekap!$D:$D,Rekap!$B:$B,Out!$B208,Rekap!$C:$C,Out!I$5)</f>
        <v>0</v>
      </c>
      <c r="J208" s="24">
        <f>SUMIFS(Rekap!$D:$D,Rekap!$B:$B,Out!$B208,Rekap!$C:$C,Out!J$5)</f>
        <v>0</v>
      </c>
      <c r="K208" s="24">
        <f>SUMIFS(Rekap!$D:$D,Rekap!$B:$B,Out!$B208,Rekap!$C:$C,Out!K$5)</f>
        <v>0</v>
      </c>
      <c r="L208" s="24">
        <f>SUMIFS(Rekap!$D:$D,Rekap!$B:$B,Out!$B208,Rekap!$C:$C,Out!L$5)</f>
        <v>0</v>
      </c>
      <c r="M208" s="24">
        <f>SUMIFS(Rekap!$D:$D,Rekap!$B:$B,Out!$B208,Rekap!$C:$C,Out!M$5)</f>
        <v>0</v>
      </c>
      <c r="N208" s="24">
        <f>SUMIFS(Rekap!$D:$D,Rekap!$B:$B,Out!$B208,Rekap!$C:$C,Out!N$5)</f>
        <v>0</v>
      </c>
      <c r="O208" s="24">
        <f>SUMIFS(Rekap!$D:$D,Rekap!$B:$B,Out!$B208,Rekap!$C:$C,Out!O$5)</f>
        <v>0</v>
      </c>
      <c r="P208" s="24">
        <f>SUMIFS(Rekap!$D:$D,Rekap!$B:$B,Out!$B208,Rekap!$C:$C,Out!P$5)</f>
        <v>0</v>
      </c>
      <c r="Q208" s="24">
        <f>SUMIFS(Rekap!$D:$D,Rekap!$B:$B,Out!$B208,Rekap!$C:$C,Out!Q$5)</f>
        <v>0</v>
      </c>
      <c r="R208" s="24">
        <f>SUMIFS(Rekap!$D:$D,Rekap!$B:$B,Out!$B208,Rekap!$C:$C,Out!R$5)</f>
        <v>0</v>
      </c>
      <c r="S208" s="24">
        <f>SUMIFS(Rekap!$D:$D,Rekap!$B:$B,Out!$B208,Rekap!$C:$C,Out!S$5)</f>
        <v>0</v>
      </c>
      <c r="T208" s="24">
        <f>SUMIFS(Rekap!$D:$D,Rekap!$B:$B,Out!$B208,Rekap!$C:$C,Out!T$5)</f>
        <v>0</v>
      </c>
      <c r="V208" s="24">
        <f t="shared" si="3"/>
        <v>0</v>
      </c>
    </row>
    <row r="209" spans="2:22">
      <c r="B209" s="33">
        <f>Master!$B209</f>
        <v>0</v>
      </c>
      <c r="C209" s="24">
        <f>SUMIFS(Rekap!$D:$D,Rekap!$B:$B,Out!$B209,Rekap!$C:$C,Out!C$5)</f>
        <v>0</v>
      </c>
      <c r="D209" s="24">
        <f>SUMIFS(Rekap!$D:$D,Rekap!$B:$B,Out!$B209,Rekap!$C:$C,Out!D$5)</f>
        <v>0</v>
      </c>
      <c r="E209" s="24">
        <f>SUMIFS(Rekap!$D:$D,Rekap!$B:$B,Out!$B209,Rekap!$C:$C,Out!E$5)</f>
        <v>0</v>
      </c>
      <c r="F209" s="24">
        <f>SUMIFS(Rekap!$D:$D,Rekap!$B:$B,Out!$B209,Rekap!$C:$C,Out!F$5)</f>
        <v>0</v>
      </c>
      <c r="G209" s="24">
        <f>SUMIFS(Rekap!$D:$D,Rekap!$B:$B,Out!$B209,Rekap!$C:$C,Out!G$5)</f>
        <v>0</v>
      </c>
      <c r="H209" s="24">
        <f>SUMIFS(Rekap!$D:$D,Rekap!$B:$B,Out!$B209,Rekap!$C:$C,Out!H$5)</f>
        <v>0</v>
      </c>
      <c r="I209" s="24">
        <f>SUMIFS(Rekap!$D:$D,Rekap!$B:$B,Out!$B209,Rekap!$C:$C,Out!I$5)</f>
        <v>0</v>
      </c>
      <c r="J209" s="24">
        <f>SUMIFS(Rekap!$D:$D,Rekap!$B:$B,Out!$B209,Rekap!$C:$C,Out!J$5)</f>
        <v>0</v>
      </c>
      <c r="K209" s="24">
        <f>SUMIFS(Rekap!$D:$D,Rekap!$B:$B,Out!$B209,Rekap!$C:$C,Out!K$5)</f>
        <v>0</v>
      </c>
      <c r="L209" s="24">
        <f>SUMIFS(Rekap!$D:$D,Rekap!$B:$B,Out!$B209,Rekap!$C:$C,Out!L$5)</f>
        <v>0</v>
      </c>
      <c r="M209" s="24">
        <f>SUMIFS(Rekap!$D:$D,Rekap!$B:$B,Out!$B209,Rekap!$C:$C,Out!M$5)</f>
        <v>0</v>
      </c>
      <c r="N209" s="24">
        <f>SUMIFS(Rekap!$D:$D,Rekap!$B:$B,Out!$B209,Rekap!$C:$C,Out!N$5)</f>
        <v>0</v>
      </c>
      <c r="O209" s="24">
        <f>SUMIFS(Rekap!$D:$D,Rekap!$B:$B,Out!$B209,Rekap!$C:$C,Out!O$5)</f>
        <v>0</v>
      </c>
      <c r="P209" s="24">
        <f>SUMIFS(Rekap!$D:$D,Rekap!$B:$B,Out!$B209,Rekap!$C:$C,Out!P$5)</f>
        <v>0</v>
      </c>
      <c r="Q209" s="24">
        <f>SUMIFS(Rekap!$D:$D,Rekap!$B:$B,Out!$B209,Rekap!$C:$C,Out!Q$5)</f>
        <v>0</v>
      </c>
      <c r="R209" s="24">
        <f>SUMIFS(Rekap!$D:$D,Rekap!$B:$B,Out!$B209,Rekap!$C:$C,Out!R$5)</f>
        <v>0</v>
      </c>
      <c r="S209" s="24">
        <f>SUMIFS(Rekap!$D:$D,Rekap!$B:$B,Out!$B209,Rekap!$C:$C,Out!S$5)</f>
        <v>0</v>
      </c>
      <c r="T209" s="24">
        <f>SUMIFS(Rekap!$D:$D,Rekap!$B:$B,Out!$B209,Rekap!$C:$C,Out!T$5)</f>
        <v>0</v>
      </c>
      <c r="V209" s="24">
        <f t="shared" si="3"/>
        <v>0</v>
      </c>
    </row>
    <row r="210" spans="2:22">
      <c r="B210" s="33" t="str">
        <f>Master!$B210</f>
        <v>Streat Bintang</v>
      </c>
      <c r="C210" s="24">
        <f>SUMIFS(Rekap!$D:$D,Rekap!$B:$B,Out!$B210,Rekap!$C:$C,Out!C$5)</f>
        <v>0</v>
      </c>
      <c r="D210" s="24">
        <f>SUMIFS(Rekap!$D:$D,Rekap!$B:$B,Out!$B210,Rekap!$C:$C,Out!D$5)</f>
        <v>0</v>
      </c>
      <c r="E210" s="24">
        <f>SUMIFS(Rekap!$D:$D,Rekap!$B:$B,Out!$B210,Rekap!$C:$C,Out!E$5)</f>
        <v>0</v>
      </c>
      <c r="F210" s="24">
        <f>SUMIFS(Rekap!$D:$D,Rekap!$B:$B,Out!$B210,Rekap!$C:$C,Out!F$5)</f>
        <v>0</v>
      </c>
      <c r="G210" s="24">
        <f>SUMIFS(Rekap!$D:$D,Rekap!$B:$B,Out!$B210,Rekap!$C:$C,Out!G$5)</f>
        <v>0</v>
      </c>
      <c r="H210" s="24">
        <f>SUMIFS(Rekap!$D:$D,Rekap!$B:$B,Out!$B210,Rekap!$C:$C,Out!H$5)</f>
        <v>0</v>
      </c>
      <c r="I210" s="24">
        <f>SUMIFS(Rekap!$D:$D,Rekap!$B:$B,Out!$B210,Rekap!$C:$C,Out!I$5)</f>
        <v>0</v>
      </c>
      <c r="J210" s="24">
        <f>SUMIFS(Rekap!$D:$D,Rekap!$B:$B,Out!$B210,Rekap!$C:$C,Out!J$5)</f>
        <v>0</v>
      </c>
      <c r="K210" s="24">
        <f>SUMIFS(Rekap!$D:$D,Rekap!$B:$B,Out!$B210,Rekap!$C:$C,Out!K$5)</f>
        <v>0</v>
      </c>
      <c r="L210" s="24">
        <f>SUMIFS(Rekap!$D:$D,Rekap!$B:$B,Out!$B210,Rekap!$C:$C,Out!L$5)</f>
        <v>0</v>
      </c>
      <c r="M210" s="24">
        <f>SUMIFS(Rekap!$D:$D,Rekap!$B:$B,Out!$B210,Rekap!$C:$C,Out!M$5)</f>
        <v>0</v>
      </c>
      <c r="N210" s="24">
        <f>SUMIFS(Rekap!$D:$D,Rekap!$B:$B,Out!$B210,Rekap!$C:$C,Out!N$5)</f>
        <v>0</v>
      </c>
      <c r="O210" s="24">
        <f>SUMIFS(Rekap!$D:$D,Rekap!$B:$B,Out!$B210,Rekap!$C:$C,Out!O$5)</f>
        <v>0</v>
      </c>
      <c r="P210" s="24">
        <f>SUMIFS(Rekap!$D:$D,Rekap!$B:$B,Out!$B210,Rekap!$C:$C,Out!P$5)</f>
        <v>0</v>
      </c>
      <c r="Q210" s="24">
        <f>SUMIFS(Rekap!$D:$D,Rekap!$B:$B,Out!$B210,Rekap!$C:$C,Out!Q$5)</f>
        <v>0</v>
      </c>
      <c r="R210" s="24">
        <f>SUMIFS(Rekap!$D:$D,Rekap!$B:$B,Out!$B210,Rekap!$C:$C,Out!R$5)</f>
        <v>0</v>
      </c>
      <c r="S210" s="24">
        <f>SUMIFS(Rekap!$D:$D,Rekap!$B:$B,Out!$B210,Rekap!$C:$C,Out!S$5)</f>
        <v>0</v>
      </c>
      <c r="T210" s="24">
        <f>SUMIFS(Rekap!$D:$D,Rekap!$B:$B,Out!$B210,Rekap!$C:$C,Out!T$5)</f>
        <v>0</v>
      </c>
      <c r="V210" s="24">
        <f t="shared" si="3"/>
        <v>0</v>
      </c>
    </row>
    <row r="211" spans="2:22">
      <c r="B211" s="33">
        <f>Master!$B211</f>
        <v>0</v>
      </c>
      <c r="C211" s="24">
        <f>SUMIFS(Rekap!$D:$D,Rekap!$B:$B,Out!$B211,Rekap!$C:$C,Out!C$5)</f>
        <v>0</v>
      </c>
      <c r="D211" s="24">
        <f>SUMIFS(Rekap!$D:$D,Rekap!$B:$B,Out!$B211,Rekap!$C:$C,Out!D$5)</f>
        <v>0</v>
      </c>
      <c r="E211" s="24">
        <f>SUMIFS(Rekap!$D:$D,Rekap!$B:$B,Out!$B211,Rekap!$C:$C,Out!E$5)</f>
        <v>0</v>
      </c>
      <c r="F211" s="24">
        <f>SUMIFS(Rekap!$D:$D,Rekap!$B:$B,Out!$B211,Rekap!$C:$C,Out!F$5)</f>
        <v>0</v>
      </c>
      <c r="G211" s="24">
        <f>SUMIFS(Rekap!$D:$D,Rekap!$B:$B,Out!$B211,Rekap!$C:$C,Out!G$5)</f>
        <v>0</v>
      </c>
      <c r="H211" s="24">
        <f>SUMIFS(Rekap!$D:$D,Rekap!$B:$B,Out!$B211,Rekap!$C:$C,Out!H$5)</f>
        <v>0</v>
      </c>
      <c r="I211" s="24">
        <f>SUMIFS(Rekap!$D:$D,Rekap!$B:$B,Out!$B211,Rekap!$C:$C,Out!I$5)</f>
        <v>0</v>
      </c>
      <c r="J211" s="24">
        <f>SUMIFS(Rekap!$D:$D,Rekap!$B:$B,Out!$B211,Rekap!$C:$C,Out!J$5)</f>
        <v>0</v>
      </c>
      <c r="K211" s="24">
        <f>SUMIFS(Rekap!$D:$D,Rekap!$B:$B,Out!$B211,Rekap!$C:$C,Out!K$5)</f>
        <v>0</v>
      </c>
      <c r="L211" s="24">
        <f>SUMIFS(Rekap!$D:$D,Rekap!$B:$B,Out!$B211,Rekap!$C:$C,Out!L$5)</f>
        <v>0</v>
      </c>
      <c r="M211" s="24">
        <f>SUMIFS(Rekap!$D:$D,Rekap!$B:$B,Out!$B211,Rekap!$C:$C,Out!M$5)</f>
        <v>0</v>
      </c>
      <c r="N211" s="24">
        <f>SUMIFS(Rekap!$D:$D,Rekap!$B:$B,Out!$B211,Rekap!$C:$C,Out!N$5)</f>
        <v>0</v>
      </c>
      <c r="O211" s="24">
        <f>SUMIFS(Rekap!$D:$D,Rekap!$B:$B,Out!$B211,Rekap!$C:$C,Out!O$5)</f>
        <v>0</v>
      </c>
      <c r="P211" s="24">
        <f>SUMIFS(Rekap!$D:$D,Rekap!$B:$B,Out!$B211,Rekap!$C:$C,Out!P$5)</f>
        <v>0</v>
      </c>
      <c r="Q211" s="24">
        <f>SUMIFS(Rekap!$D:$D,Rekap!$B:$B,Out!$B211,Rekap!$C:$C,Out!Q$5)</f>
        <v>0</v>
      </c>
      <c r="R211" s="24">
        <f>SUMIFS(Rekap!$D:$D,Rekap!$B:$B,Out!$B211,Rekap!$C:$C,Out!R$5)</f>
        <v>0</v>
      </c>
      <c r="S211" s="24">
        <f>SUMIFS(Rekap!$D:$D,Rekap!$B:$B,Out!$B211,Rekap!$C:$C,Out!S$5)</f>
        <v>0</v>
      </c>
      <c r="T211" s="24">
        <f>SUMIFS(Rekap!$D:$D,Rekap!$B:$B,Out!$B211,Rekap!$C:$C,Out!T$5)</f>
        <v>0</v>
      </c>
      <c r="V211" s="24">
        <f t="shared" si="3"/>
        <v>0</v>
      </c>
    </row>
    <row r="212" spans="2:22">
      <c r="B212" s="33" t="str">
        <f>Master!$B212</f>
        <v>Celana Borju Dewasa</v>
      </c>
      <c r="C212" s="24">
        <f>SUMIFS(Rekap!$D:$D,Rekap!$B:$B,Out!$B212,Rekap!$C:$C,Out!C$5)</f>
        <v>0</v>
      </c>
      <c r="D212" s="24">
        <f>SUMIFS(Rekap!$D:$D,Rekap!$B:$B,Out!$B212,Rekap!$C:$C,Out!D$5)</f>
        <v>0</v>
      </c>
      <c r="E212" s="24">
        <f>SUMIFS(Rekap!$D:$D,Rekap!$B:$B,Out!$B212,Rekap!$C:$C,Out!E$5)</f>
        <v>0</v>
      </c>
      <c r="F212" s="24">
        <f>SUMIFS(Rekap!$D:$D,Rekap!$B:$B,Out!$B212,Rekap!$C:$C,Out!F$5)</f>
        <v>0</v>
      </c>
      <c r="G212" s="24">
        <f>SUMIFS(Rekap!$D:$D,Rekap!$B:$B,Out!$B212,Rekap!$C:$C,Out!G$5)</f>
        <v>0</v>
      </c>
      <c r="H212" s="24">
        <f>SUMIFS(Rekap!$D:$D,Rekap!$B:$B,Out!$B212,Rekap!$C:$C,Out!H$5)</f>
        <v>0</v>
      </c>
      <c r="I212" s="24">
        <f>SUMIFS(Rekap!$D:$D,Rekap!$B:$B,Out!$B212,Rekap!$C:$C,Out!I$5)</f>
        <v>0</v>
      </c>
      <c r="J212" s="24">
        <f>SUMIFS(Rekap!$D:$D,Rekap!$B:$B,Out!$B212,Rekap!$C:$C,Out!J$5)</f>
        <v>0</v>
      </c>
      <c r="K212" s="24">
        <f>SUMIFS(Rekap!$D:$D,Rekap!$B:$B,Out!$B212,Rekap!$C:$C,Out!K$5)</f>
        <v>0</v>
      </c>
      <c r="L212" s="24">
        <f>SUMIFS(Rekap!$D:$D,Rekap!$B:$B,Out!$B212,Rekap!$C:$C,Out!L$5)</f>
        <v>0</v>
      </c>
      <c r="M212" s="24">
        <f>SUMIFS(Rekap!$D:$D,Rekap!$B:$B,Out!$B212,Rekap!$C:$C,Out!M$5)</f>
        <v>0</v>
      </c>
      <c r="N212" s="24">
        <f>SUMIFS(Rekap!$D:$D,Rekap!$B:$B,Out!$B212,Rekap!$C:$C,Out!N$5)</f>
        <v>0</v>
      </c>
      <c r="O212" s="24">
        <f>SUMIFS(Rekap!$D:$D,Rekap!$B:$B,Out!$B212,Rekap!$C:$C,Out!O$5)</f>
        <v>0</v>
      </c>
      <c r="P212" s="24">
        <f>SUMIFS(Rekap!$D:$D,Rekap!$B:$B,Out!$B212,Rekap!$C:$C,Out!P$5)</f>
        <v>0</v>
      </c>
      <c r="Q212" s="24">
        <f>SUMIFS(Rekap!$D:$D,Rekap!$B:$B,Out!$B212,Rekap!$C:$C,Out!Q$5)</f>
        <v>0</v>
      </c>
      <c r="R212" s="24">
        <f>SUMIFS(Rekap!$D:$D,Rekap!$B:$B,Out!$B212,Rekap!$C:$C,Out!R$5)</f>
        <v>0</v>
      </c>
      <c r="S212" s="24">
        <f>SUMIFS(Rekap!$D:$D,Rekap!$B:$B,Out!$B212,Rekap!$C:$C,Out!S$5)</f>
        <v>0</v>
      </c>
      <c r="T212" s="24">
        <f>SUMIFS(Rekap!$D:$D,Rekap!$B:$B,Out!$B212,Rekap!$C:$C,Out!T$5)</f>
        <v>0</v>
      </c>
      <c r="V212" s="24">
        <f t="shared" si="3"/>
        <v>0</v>
      </c>
    </row>
    <row r="213" spans="2:22">
      <c r="B213" s="33" t="str">
        <f>Master!$B213</f>
        <v>Jeans kolor Army</v>
      </c>
      <c r="C213" s="24">
        <f>SUMIFS(Rekap!$D:$D,Rekap!$B:$B,Out!$B213,Rekap!$C:$C,Out!C$5)</f>
        <v>0</v>
      </c>
      <c r="D213" s="24">
        <f>SUMIFS(Rekap!$D:$D,Rekap!$B:$B,Out!$B213,Rekap!$C:$C,Out!D$5)</f>
        <v>0</v>
      </c>
      <c r="E213" s="24">
        <f>SUMIFS(Rekap!$D:$D,Rekap!$B:$B,Out!$B213,Rekap!$C:$C,Out!E$5)</f>
        <v>0</v>
      </c>
      <c r="F213" s="24">
        <f>SUMIFS(Rekap!$D:$D,Rekap!$B:$B,Out!$B213,Rekap!$C:$C,Out!F$5)</f>
        <v>0</v>
      </c>
      <c r="G213" s="24">
        <f>SUMIFS(Rekap!$D:$D,Rekap!$B:$B,Out!$B213,Rekap!$C:$C,Out!G$5)</f>
        <v>0</v>
      </c>
      <c r="H213" s="24">
        <f>SUMIFS(Rekap!$D:$D,Rekap!$B:$B,Out!$B213,Rekap!$C:$C,Out!H$5)</f>
        <v>0</v>
      </c>
      <c r="I213" s="24">
        <f>SUMIFS(Rekap!$D:$D,Rekap!$B:$B,Out!$B213,Rekap!$C:$C,Out!I$5)</f>
        <v>0</v>
      </c>
      <c r="J213" s="24">
        <f>SUMIFS(Rekap!$D:$D,Rekap!$B:$B,Out!$B213,Rekap!$C:$C,Out!J$5)</f>
        <v>0</v>
      </c>
      <c r="K213" s="24">
        <f>SUMIFS(Rekap!$D:$D,Rekap!$B:$B,Out!$B213,Rekap!$C:$C,Out!K$5)</f>
        <v>0</v>
      </c>
      <c r="L213" s="24">
        <f>SUMIFS(Rekap!$D:$D,Rekap!$B:$B,Out!$B213,Rekap!$C:$C,Out!L$5)</f>
        <v>0</v>
      </c>
      <c r="M213" s="24">
        <f>SUMIFS(Rekap!$D:$D,Rekap!$B:$B,Out!$B213,Rekap!$C:$C,Out!M$5)</f>
        <v>0</v>
      </c>
      <c r="N213" s="24">
        <f>SUMIFS(Rekap!$D:$D,Rekap!$B:$B,Out!$B213,Rekap!$C:$C,Out!N$5)</f>
        <v>0</v>
      </c>
      <c r="O213" s="24">
        <f>SUMIFS(Rekap!$D:$D,Rekap!$B:$B,Out!$B213,Rekap!$C:$C,Out!O$5)</f>
        <v>0</v>
      </c>
      <c r="P213" s="24">
        <f>SUMIFS(Rekap!$D:$D,Rekap!$B:$B,Out!$B213,Rekap!$C:$C,Out!P$5)</f>
        <v>0</v>
      </c>
      <c r="Q213" s="24">
        <f>SUMIFS(Rekap!$D:$D,Rekap!$B:$B,Out!$B213,Rekap!$C:$C,Out!Q$5)</f>
        <v>0</v>
      </c>
      <c r="R213" s="24">
        <f>SUMIFS(Rekap!$D:$D,Rekap!$B:$B,Out!$B213,Rekap!$C:$C,Out!R$5)</f>
        <v>0</v>
      </c>
      <c r="S213" s="24">
        <f>SUMIFS(Rekap!$D:$D,Rekap!$B:$B,Out!$B213,Rekap!$C:$C,Out!S$5)</f>
        <v>0</v>
      </c>
      <c r="T213" s="24">
        <f>SUMIFS(Rekap!$D:$D,Rekap!$B:$B,Out!$B213,Rekap!$C:$C,Out!T$5)</f>
        <v>0</v>
      </c>
      <c r="V213" s="24">
        <f t="shared" si="3"/>
        <v>0</v>
      </c>
    </row>
    <row r="214" spans="2:22">
      <c r="B214" s="33">
        <f>Master!$B214</f>
        <v>0</v>
      </c>
      <c r="C214" s="24">
        <f>SUMIFS(Rekap!$D:$D,Rekap!$B:$B,Out!$B214,Rekap!$C:$C,Out!C$5)</f>
        <v>0</v>
      </c>
      <c r="D214" s="24">
        <f>SUMIFS(Rekap!$D:$D,Rekap!$B:$B,Out!$B214,Rekap!$C:$C,Out!D$5)</f>
        <v>0</v>
      </c>
      <c r="E214" s="24">
        <f>SUMIFS(Rekap!$D:$D,Rekap!$B:$B,Out!$B214,Rekap!$C:$C,Out!E$5)</f>
        <v>0</v>
      </c>
      <c r="F214" s="24">
        <f>SUMIFS(Rekap!$D:$D,Rekap!$B:$B,Out!$B214,Rekap!$C:$C,Out!F$5)</f>
        <v>0</v>
      </c>
      <c r="G214" s="24">
        <f>SUMIFS(Rekap!$D:$D,Rekap!$B:$B,Out!$B214,Rekap!$C:$C,Out!G$5)</f>
        <v>0</v>
      </c>
      <c r="H214" s="24">
        <f>SUMIFS(Rekap!$D:$D,Rekap!$B:$B,Out!$B214,Rekap!$C:$C,Out!H$5)</f>
        <v>0</v>
      </c>
      <c r="I214" s="24">
        <f>SUMIFS(Rekap!$D:$D,Rekap!$B:$B,Out!$B214,Rekap!$C:$C,Out!I$5)</f>
        <v>0</v>
      </c>
      <c r="J214" s="24">
        <f>SUMIFS(Rekap!$D:$D,Rekap!$B:$B,Out!$B214,Rekap!$C:$C,Out!J$5)</f>
        <v>0</v>
      </c>
      <c r="K214" s="24">
        <f>SUMIFS(Rekap!$D:$D,Rekap!$B:$B,Out!$B214,Rekap!$C:$C,Out!K$5)</f>
        <v>0</v>
      </c>
      <c r="L214" s="24">
        <f>SUMIFS(Rekap!$D:$D,Rekap!$B:$B,Out!$B214,Rekap!$C:$C,Out!L$5)</f>
        <v>0</v>
      </c>
      <c r="M214" s="24">
        <f>SUMIFS(Rekap!$D:$D,Rekap!$B:$B,Out!$B214,Rekap!$C:$C,Out!M$5)</f>
        <v>0</v>
      </c>
      <c r="N214" s="24">
        <f>SUMIFS(Rekap!$D:$D,Rekap!$B:$B,Out!$B214,Rekap!$C:$C,Out!N$5)</f>
        <v>0</v>
      </c>
      <c r="O214" s="24">
        <f>SUMIFS(Rekap!$D:$D,Rekap!$B:$B,Out!$B214,Rekap!$C:$C,Out!O$5)</f>
        <v>0</v>
      </c>
      <c r="P214" s="24">
        <f>SUMIFS(Rekap!$D:$D,Rekap!$B:$B,Out!$B214,Rekap!$C:$C,Out!P$5)</f>
        <v>0</v>
      </c>
      <c r="Q214" s="24">
        <f>SUMIFS(Rekap!$D:$D,Rekap!$B:$B,Out!$B214,Rekap!$C:$C,Out!Q$5)</f>
        <v>0</v>
      </c>
      <c r="R214" s="24">
        <f>SUMIFS(Rekap!$D:$D,Rekap!$B:$B,Out!$B214,Rekap!$C:$C,Out!R$5)</f>
        <v>0</v>
      </c>
      <c r="S214" s="24">
        <f>SUMIFS(Rekap!$D:$D,Rekap!$B:$B,Out!$B214,Rekap!$C:$C,Out!S$5)</f>
        <v>0</v>
      </c>
      <c r="T214" s="24">
        <f>SUMIFS(Rekap!$D:$D,Rekap!$B:$B,Out!$B214,Rekap!$C:$C,Out!T$5)</f>
        <v>0</v>
      </c>
      <c r="V214" s="24">
        <f t="shared" si="3"/>
        <v>0</v>
      </c>
    </row>
    <row r="215" spans="2:22">
      <c r="B215" s="33">
        <f>Master!$B215</f>
        <v>0</v>
      </c>
      <c r="C215" s="24">
        <f>SUMIFS(Rekap!$D:$D,Rekap!$B:$B,Out!$B215,Rekap!$C:$C,Out!C$5)</f>
        <v>0</v>
      </c>
      <c r="D215" s="24">
        <f>SUMIFS(Rekap!$D:$D,Rekap!$B:$B,Out!$B215,Rekap!$C:$C,Out!D$5)</f>
        <v>0</v>
      </c>
      <c r="E215" s="24">
        <f>SUMIFS(Rekap!$D:$D,Rekap!$B:$B,Out!$B215,Rekap!$C:$C,Out!E$5)</f>
        <v>0</v>
      </c>
      <c r="F215" s="24">
        <f>SUMIFS(Rekap!$D:$D,Rekap!$B:$B,Out!$B215,Rekap!$C:$C,Out!F$5)</f>
        <v>0</v>
      </c>
      <c r="G215" s="24">
        <f>SUMIFS(Rekap!$D:$D,Rekap!$B:$B,Out!$B215,Rekap!$C:$C,Out!G$5)</f>
        <v>0</v>
      </c>
      <c r="H215" s="24">
        <f>SUMIFS(Rekap!$D:$D,Rekap!$B:$B,Out!$B215,Rekap!$C:$C,Out!H$5)</f>
        <v>0</v>
      </c>
      <c r="I215" s="24">
        <f>SUMIFS(Rekap!$D:$D,Rekap!$B:$B,Out!$B215,Rekap!$C:$C,Out!I$5)</f>
        <v>0</v>
      </c>
      <c r="J215" s="24">
        <f>SUMIFS(Rekap!$D:$D,Rekap!$B:$B,Out!$B215,Rekap!$C:$C,Out!J$5)</f>
        <v>0</v>
      </c>
      <c r="K215" s="24">
        <f>SUMIFS(Rekap!$D:$D,Rekap!$B:$B,Out!$B215,Rekap!$C:$C,Out!K$5)</f>
        <v>0</v>
      </c>
      <c r="L215" s="24">
        <f>SUMIFS(Rekap!$D:$D,Rekap!$B:$B,Out!$B215,Rekap!$C:$C,Out!L$5)</f>
        <v>0</v>
      </c>
      <c r="M215" s="24">
        <f>SUMIFS(Rekap!$D:$D,Rekap!$B:$B,Out!$B215,Rekap!$C:$C,Out!M$5)</f>
        <v>0</v>
      </c>
      <c r="N215" s="24">
        <f>SUMIFS(Rekap!$D:$D,Rekap!$B:$B,Out!$B215,Rekap!$C:$C,Out!N$5)</f>
        <v>0</v>
      </c>
      <c r="O215" s="24">
        <f>SUMIFS(Rekap!$D:$D,Rekap!$B:$B,Out!$B215,Rekap!$C:$C,Out!O$5)</f>
        <v>0</v>
      </c>
      <c r="P215" s="24">
        <f>SUMIFS(Rekap!$D:$D,Rekap!$B:$B,Out!$B215,Rekap!$C:$C,Out!P$5)</f>
        <v>0</v>
      </c>
      <c r="Q215" s="24">
        <f>SUMIFS(Rekap!$D:$D,Rekap!$B:$B,Out!$B215,Rekap!$C:$C,Out!Q$5)</f>
        <v>0</v>
      </c>
      <c r="R215" s="24">
        <f>SUMIFS(Rekap!$D:$D,Rekap!$B:$B,Out!$B215,Rekap!$C:$C,Out!R$5)</f>
        <v>0</v>
      </c>
      <c r="S215" s="24">
        <f>SUMIFS(Rekap!$D:$D,Rekap!$B:$B,Out!$B215,Rekap!$C:$C,Out!S$5)</f>
        <v>0</v>
      </c>
      <c r="T215" s="24">
        <f>SUMIFS(Rekap!$D:$D,Rekap!$B:$B,Out!$B215,Rekap!$C:$C,Out!T$5)</f>
        <v>0</v>
      </c>
      <c r="V215" s="24">
        <f t="shared" si="3"/>
        <v>0</v>
      </c>
    </row>
    <row r="216" spans="2:22">
      <c r="B216" s="33" t="str">
        <f>Master!$B216</f>
        <v>Celana CB</v>
      </c>
      <c r="C216" s="24">
        <f>SUMIFS(Rekap!$D:$D,Rekap!$B:$B,Out!$B216,Rekap!$C:$C,Out!C$5)</f>
        <v>0</v>
      </c>
      <c r="D216" s="24">
        <f>SUMIFS(Rekap!$D:$D,Rekap!$B:$B,Out!$B216,Rekap!$C:$C,Out!D$5)</f>
        <v>0</v>
      </c>
      <c r="E216" s="24">
        <f>SUMIFS(Rekap!$D:$D,Rekap!$B:$B,Out!$B216,Rekap!$C:$C,Out!E$5)</f>
        <v>0</v>
      </c>
      <c r="F216" s="24">
        <f>SUMIFS(Rekap!$D:$D,Rekap!$B:$B,Out!$B216,Rekap!$C:$C,Out!F$5)</f>
        <v>0</v>
      </c>
      <c r="G216" s="24">
        <f>SUMIFS(Rekap!$D:$D,Rekap!$B:$B,Out!$B216,Rekap!$C:$C,Out!G$5)</f>
        <v>0</v>
      </c>
      <c r="H216" s="24">
        <f>SUMIFS(Rekap!$D:$D,Rekap!$B:$B,Out!$B216,Rekap!$C:$C,Out!H$5)</f>
        <v>0</v>
      </c>
      <c r="I216" s="24">
        <f>SUMIFS(Rekap!$D:$D,Rekap!$B:$B,Out!$B216,Rekap!$C:$C,Out!I$5)</f>
        <v>0</v>
      </c>
      <c r="J216" s="24">
        <f>SUMIFS(Rekap!$D:$D,Rekap!$B:$B,Out!$B216,Rekap!$C:$C,Out!J$5)</f>
        <v>0</v>
      </c>
      <c r="K216" s="24">
        <f>SUMIFS(Rekap!$D:$D,Rekap!$B:$B,Out!$B216,Rekap!$C:$C,Out!K$5)</f>
        <v>0</v>
      </c>
      <c r="L216" s="24">
        <f>SUMIFS(Rekap!$D:$D,Rekap!$B:$B,Out!$B216,Rekap!$C:$C,Out!L$5)</f>
        <v>0</v>
      </c>
      <c r="M216" s="24">
        <f>SUMIFS(Rekap!$D:$D,Rekap!$B:$B,Out!$B216,Rekap!$C:$C,Out!M$5)</f>
        <v>0</v>
      </c>
      <c r="N216" s="24">
        <f>SUMIFS(Rekap!$D:$D,Rekap!$B:$B,Out!$B216,Rekap!$C:$C,Out!N$5)</f>
        <v>0</v>
      </c>
      <c r="O216" s="24">
        <f>SUMIFS(Rekap!$D:$D,Rekap!$B:$B,Out!$B216,Rekap!$C:$C,Out!O$5)</f>
        <v>0</v>
      </c>
      <c r="P216" s="24">
        <f>SUMIFS(Rekap!$D:$D,Rekap!$B:$B,Out!$B216,Rekap!$C:$C,Out!P$5)</f>
        <v>0</v>
      </c>
      <c r="Q216" s="24">
        <f>SUMIFS(Rekap!$D:$D,Rekap!$B:$B,Out!$B216,Rekap!$C:$C,Out!Q$5)</f>
        <v>0</v>
      </c>
      <c r="R216" s="24">
        <f>SUMIFS(Rekap!$D:$D,Rekap!$B:$B,Out!$B216,Rekap!$C:$C,Out!R$5)</f>
        <v>0</v>
      </c>
      <c r="S216" s="24">
        <f>SUMIFS(Rekap!$D:$D,Rekap!$B:$B,Out!$B216,Rekap!$C:$C,Out!S$5)</f>
        <v>0</v>
      </c>
      <c r="T216" s="24">
        <f>SUMIFS(Rekap!$D:$D,Rekap!$B:$B,Out!$B216,Rekap!$C:$C,Out!T$5)</f>
        <v>0</v>
      </c>
      <c r="V216" s="24">
        <f t="shared" si="3"/>
        <v>0</v>
      </c>
    </row>
    <row r="217" spans="2:22">
      <c r="B217" s="33" t="str">
        <f>Master!$B217</f>
        <v>Celana Kanvas Dewasa</v>
      </c>
      <c r="C217" s="24">
        <f>SUMIFS(Rekap!$D:$D,Rekap!$B:$B,Out!$B217,Rekap!$C:$C,Out!C$5)</f>
        <v>0</v>
      </c>
      <c r="D217" s="24">
        <f>SUMIFS(Rekap!$D:$D,Rekap!$B:$B,Out!$B217,Rekap!$C:$C,Out!D$5)</f>
        <v>0</v>
      </c>
      <c r="E217" s="24">
        <f>SUMIFS(Rekap!$D:$D,Rekap!$B:$B,Out!$B217,Rekap!$C:$C,Out!E$5)</f>
        <v>0</v>
      </c>
      <c r="F217" s="24">
        <f>SUMIFS(Rekap!$D:$D,Rekap!$B:$B,Out!$B217,Rekap!$C:$C,Out!F$5)</f>
        <v>0</v>
      </c>
      <c r="G217" s="24">
        <f>SUMIFS(Rekap!$D:$D,Rekap!$B:$B,Out!$B217,Rekap!$C:$C,Out!G$5)</f>
        <v>0</v>
      </c>
      <c r="H217" s="24">
        <f>SUMIFS(Rekap!$D:$D,Rekap!$B:$B,Out!$B217,Rekap!$C:$C,Out!H$5)</f>
        <v>0</v>
      </c>
      <c r="I217" s="24">
        <f>SUMIFS(Rekap!$D:$D,Rekap!$B:$B,Out!$B217,Rekap!$C:$C,Out!I$5)</f>
        <v>0</v>
      </c>
      <c r="J217" s="24">
        <f>SUMIFS(Rekap!$D:$D,Rekap!$B:$B,Out!$B217,Rekap!$C:$C,Out!J$5)</f>
        <v>0</v>
      </c>
      <c r="K217" s="24">
        <f>SUMIFS(Rekap!$D:$D,Rekap!$B:$B,Out!$B217,Rekap!$C:$C,Out!K$5)</f>
        <v>0</v>
      </c>
      <c r="L217" s="24">
        <f>SUMIFS(Rekap!$D:$D,Rekap!$B:$B,Out!$B217,Rekap!$C:$C,Out!L$5)</f>
        <v>0</v>
      </c>
      <c r="M217" s="24">
        <f>SUMIFS(Rekap!$D:$D,Rekap!$B:$B,Out!$B217,Rekap!$C:$C,Out!M$5)</f>
        <v>0</v>
      </c>
      <c r="N217" s="24">
        <f>SUMIFS(Rekap!$D:$D,Rekap!$B:$B,Out!$B217,Rekap!$C:$C,Out!N$5)</f>
        <v>0</v>
      </c>
      <c r="O217" s="24">
        <f>SUMIFS(Rekap!$D:$D,Rekap!$B:$B,Out!$B217,Rekap!$C:$C,Out!O$5)</f>
        <v>0</v>
      </c>
      <c r="P217" s="24">
        <f>SUMIFS(Rekap!$D:$D,Rekap!$B:$B,Out!$B217,Rekap!$C:$C,Out!P$5)</f>
        <v>0</v>
      </c>
      <c r="Q217" s="24">
        <f>SUMIFS(Rekap!$D:$D,Rekap!$B:$B,Out!$B217,Rekap!$C:$C,Out!Q$5)</f>
        <v>0</v>
      </c>
      <c r="R217" s="24">
        <f>SUMIFS(Rekap!$D:$D,Rekap!$B:$B,Out!$B217,Rekap!$C:$C,Out!R$5)</f>
        <v>0</v>
      </c>
      <c r="S217" s="24">
        <f>SUMIFS(Rekap!$D:$D,Rekap!$B:$B,Out!$B217,Rekap!$C:$C,Out!S$5)</f>
        <v>0</v>
      </c>
      <c r="T217" s="24">
        <f>SUMIFS(Rekap!$D:$D,Rekap!$B:$B,Out!$B217,Rekap!$C:$C,Out!T$5)</f>
        <v>0</v>
      </c>
      <c r="V217" s="24">
        <f t="shared" si="3"/>
        <v>0</v>
      </c>
    </row>
    <row r="218" spans="2:22">
      <c r="B218" s="33" t="str">
        <f>Master!$B218</f>
        <v>Celana Motif Warna</v>
      </c>
      <c r="C218" s="24">
        <f>SUMIFS(Rekap!$D:$D,Rekap!$B:$B,Out!$B218,Rekap!$C:$C,Out!C$5)</f>
        <v>0</v>
      </c>
      <c r="D218" s="24">
        <f>SUMIFS(Rekap!$D:$D,Rekap!$B:$B,Out!$B218,Rekap!$C:$C,Out!D$5)</f>
        <v>0</v>
      </c>
      <c r="E218" s="24">
        <f>SUMIFS(Rekap!$D:$D,Rekap!$B:$B,Out!$B218,Rekap!$C:$C,Out!E$5)</f>
        <v>0</v>
      </c>
      <c r="F218" s="24">
        <f>SUMIFS(Rekap!$D:$D,Rekap!$B:$B,Out!$B218,Rekap!$C:$C,Out!F$5)</f>
        <v>0</v>
      </c>
      <c r="G218" s="24">
        <f>SUMIFS(Rekap!$D:$D,Rekap!$B:$B,Out!$B218,Rekap!$C:$C,Out!G$5)</f>
        <v>0</v>
      </c>
      <c r="H218" s="24">
        <f>SUMIFS(Rekap!$D:$D,Rekap!$B:$B,Out!$B218,Rekap!$C:$C,Out!H$5)</f>
        <v>0</v>
      </c>
      <c r="I218" s="24">
        <f>SUMIFS(Rekap!$D:$D,Rekap!$B:$B,Out!$B218,Rekap!$C:$C,Out!I$5)</f>
        <v>0</v>
      </c>
      <c r="J218" s="24">
        <f>SUMIFS(Rekap!$D:$D,Rekap!$B:$B,Out!$B218,Rekap!$C:$C,Out!J$5)</f>
        <v>0</v>
      </c>
      <c r="K218" s="24">
        <f>SUMIFS(Rekap!$D:$D,Rekap!$B:$B,Out!$B218,Rekap!$C:$C,Out!K$5)</f>
        <v>0</v>
      </c>
      <c r="L218" s="24">
        <f>SUMIFS(Rekap!$D:$D,Rekap!$B:$B,Out!$B218,Rekap!$C:$C,Out!L$5)</f>
        <v>0</v>
      </c>
      <c r="M218" s="24">
        <f>SUMIFS(Rekap!$D:$D,Rekap!$B:$B,Out!$B218,Rekap!$C:$C,Out!M$5)</f>
        <v>0</v>
      </c>
      <c r="N218" s="24">
        <f>SUMIFS(Rekap!$D:$D,Rekap!$B:$B,Out!$B218,Rekap!$C:$C,Out!N$5)</f>
        <v>0</v>
      </c>
      <c r="O218" s="24">
        <f>SUMIFS(Rekap!$D:$D,Rekap!$B:$B,Out!$B218,Rekap!$C:$C,Out!O$5)</f>
        <v>0</v>
      </c>
      <c r="P218" s="24">
        <f>SUMIFS(Rekap!$D:$D,Rekap!$B:$B,Out!$B218,Rekap!$C:$C,Out!P$5)</f>
        <v>0</v>
      </c>
      <c r="Q218" s="24">
        <f>SUMIFS(Rekap!$D:$D,Rekap!$B:$B,Out!$B218,Rekap!$C:$C,Out!Q$5)</f>
        <v>0</v>
      </c>
      <c r="R218" s="24">
        <f>SUMIFS(Rekap!$D:$D,Rekap!$B:$B,Out!$B218,Rekap!$C:$C,Out!R$5)</f>
        <v>0</v>
      </c>
      <c r="S218" s="24">
        <f>SUMIFS(Rekap!$D:$D,Rekap!$B:$B,Out!$B218,Rekap!$C:$C,Out!S$5)</f>
        <v>0</v>
      </c>
      <c r="T218" s="24">
        <f>SUMIFS(Rekap!$D:$D,Rekap!$B:$B,Out!$B218,Rekap!$C:$C,Out!T$5)</f>
        <v>0</v>
      </c>
      <c r="V218" s="24">
        <f t="shared" si="3"/>
        <v>0</v>
      </c>
    </row>
    <row r="219" spans="2:22">
      <c r="B219" s="33" t="str">
        <f>Master!$B219</f>
        <v xml:space="preserve">Rok Motif </v>
      </c>
      <c r="C219" s="24">
        <f>SUMIFS(Rekap!$D:$D,Rekap!$B:$B,Out!$B219,Rekap!$C:$C,Out!C$5)</f>
        <v>0</v>
      </c>
      <c r="D219" s="24">
        <f>SUMIFS(Rekap!$D:$D,Rekap!$B:$B,Out!$B219,Rekap!$C:$C,Out!D$5)</f>
        <v>0</v>
      </c>
      <c r="E219" s="24">
        <f>SUMIFS(Rekap!$D:$D,Rekap!$B:$B,Out!$B219,Rekap!$C:$C,Out!E$5)</f>
        <v>0</v>
      </c>
      <c r="F219" s="24">
        <f>SUMIFS(Rekap!$D:$D,Rekap!$B:$B,Out!$B219,Rekap!$C:$C,Out!F$5)</f>
        <v>0</v>
      </c>
      <c r="G219" s="24">
        <f>SUMIFS(Rekap!$D:$D,Rekap!$B:$B,Out!$B219,Rekap!$C:$C,Out!G$5)</f>
        <v>0</v>
      </c>
      <c r="H219" s="24">
        <f>SUMIFS(Rekap!$D:$D,Rekap!$B:$B,Out!$B219,Rekap!$C:$C,Out!H$5)</f>
        <v>0</v>
      </c>
      <c r="I219" s="24">
        <f>SUMIFS(Rekap!$D:$D,Rekap!$B:$B,Out!$B219,Rekap!$C:$C,Out!I$5)</f>
        <v>0</v>
      </c>
      <c r="J219" s="24">
        <f>SUMIFS(Rekap!$D:$D,Rekap!$B:$B,Out!$B219,Rekap!$C:$C,Out!J$5)</f>
        <v>0</v>
      </c>
      <c r="K219" s="24">
        <f>SUMIFS(Rekap!$D:$D,Rekap!$B:$B,Out!$B219,Rekap!$C:$C,Out!K$5)</f>
        <v>0</v>
      </c>
      <c r="L219" s="24">
        <f>SUMIFS(Rekap!$D:$D,Rekap!$B:$B,Out!$B219,Rekap!$C:$C,Out!L$5)</f>
        <v>0</v>
      </c>
      <c r="M219" s="24">
        <f>SUMIFS(Rekap!$D:$D,Rekap!$B:$B,Out!$B219,Rekap!$C:$C,Out!M$5)</f>
        <v>0</v>
      </c>
      <c r="N219" s="24">
        <f>SUMIFS(Rekap!$D:$D,Rekap!$B:$B,Out!$B219,Rekap!$C:$C,Out!N$5)</f>
        <v>0</v>
      </c>
      <c r="O219" s="24">
        <f>SUMIFS(Rekap!$D:$D,Rekap!$B:$B,Out!$B219,Rekap!$C:$C,Out!O$5)</f>
        <v>0</v>
      </c>
      <c r="P219" s="24">
        <f>SUMIFS(Rekap!$D:$D,Rekap!$B:$B,Out!$B219,Rekap!$C:$C,Out!P$5)</f>
        <v>0</v>
      </c>
      <c r="Q219" s="24">
        <f>SUMIFS(Rekap!$D:$D,Rekap!$B:$B,Out!$B219,Rekap!$C:$C,Out!Q$5)</f>
        <v>0</v>
      </c>
      <c r="R219" s="24">
        <f>SUMIFS(Rekap!$D:$D,Rekap!$B:$B,Out!$B219,Rekap!$C:$C,Out!R$5)</f>
        <v>0</v>
      </c>
      <c r="S219" s="24">
        <f>SUMIFS(Rekap!$D:$D,Rekap!$B:$B,Out!$B219,Rekap!$C:$C,Out!S$5)</f>
        <v>0</v>
      </c>
      <c r="T219" s="24">
        <f>SUMIFS(Rekap!$D:$D,Rekap!$B:$B,Out!$B219,Rekap!$C:$C,Out!T$5)</f>
        <v>0</v>
      </c>
      <c r="V219" s="24">
        <f t="shared" si="3"/>
        <v>0</v>
      </c>
    </row>
    <row r="220" spans="2:22">
      <c r="B220" s="33" t="str">
        <f>Master!$B220</f>
        <v>Baju Tidur ABG Set TP</v>
      </c>
      <c r="C220" s="24">
        <f>SUMIFS(Rekap!$D:$D,Rekap!$B:$B,Out!$B220,Rekap!$C:$C,Out!C$5)</f>
        <v>0</v>
      </c>
      <c r="D220" s="24">
        <f>SUMIFS(Rekap!$D:$D,Rekap!$B:$B,Out!$B220,Rekap!$C:$C,Out!D$5)</f>
        <v>0</v>
      </c>
      <c r="E220" s="24">
        <f>SUMIFS(Rekap!$D:$D,Rekap!$B:$B,Out!$B220,Rekap!$C:$C,Out!E$5)</f>
        <v>0</v>
      </c>
      <c r="F220" s="24">
        <f>SUMIFS(Rekap!$D:$D,Rekap!$B:$B,Out!$B220,Rekap!$C:$C,Out!F$5)</f>
        <v>0</v>
      </c>
      <c r="G220" s="24">
        <f>SUMIFS(Rekap!$D:$D,Rekap!$B:$B,Out!$B220,Rekap!$C:$C,Out!G$5)</f>
        <v>0</v>
      </c>
      <c r="H220" s="24">
        <f>SUMIFS(Rekap!$D:$D,Rekap!$B:$B,Out!$B220,Rekap!$C:$C,Out!H$5)</f>
        <v>0</v>
      </c>
      <c r="I220" s="24">
        <f>SUMIFS(Rekap!$D:$D,Rekap!$B:$B,Out!$B220,Rekap!$C:$C,Out!I$5)</f>
        <v>0</v>
      </c>
      <c r="J220" s="24">
        <f>SUMIFS(Rekap!$D:$D,Rekap!$B:$B,Out!$B220,Rekap!$C:$C,Out!J$5)</f>
        <v>0</v>
      </c>
      <c r="K220" s="24">
        <f>SUMIFS(Rekap!$D:$D,Rekap!$B:$B,Out!$B220,Rekap!$C:$C,Out!K$5)</f>
        <v>0</v>
      </c>
      <c r="L220" s="24">
        <f>SUMIFS(Rekap!$D:$D,Rekap!$B:$B,Out!$B220,Rekap!$C:$C,Out!L$5)</f>
        <v>0</v>
      </c>
      <c r="M220" s="24">
        <f>SUMIFS(Rekap!$D:$D,Rekap!$B:$B,Out!$B220,Rekap!$C:$C,Out!M$5)</f>
        <v>0</v>
      </c>
      <c r="N220" s="24">
        <f>SUMIFS(Rekap!$D:$D,Rekap!$B:$B,Out!$B220,Rekap!$C:$C,Out!N$5)</f>
        <v>0</v>
      </c>
      <c r="O220" s="24">
        <f>SUMIFS(Rekap!$D:$D,Rekap!$B:$B,Out!$B220,Rekap!$C:$C,Out!O$5)</f>
        <v>0</v>
      </c>
      <c r="P220" s="24">
        <f>SUMIFS(Rekap!$D:$D,Rekap!$B:$B,Out!$B220,Rekap!$C:$C,Out!P$5)</f>
        <v>0</v>
      </c>
      <c r="Q220" s="24">
        <f>SUMIFS(Rekap!$D:$D,Rekap!$B:$B,Out!$B220,Rekap!$C:$C,Out!Q$5)</f>
        <v>0</v>
      </c>
      <c r="R220" s="24">
        <f>SUMIFS(Rekap!$D:$D,Rekap!$B:$B,Out!$B220,Rekap!$C:$C,Out!R$5)</f>
        <v>0</v>
      </c>
      <c r="S220" s="24">
        <f>SUMIFS(Rekap!$D:$D,Rekap!$B:$B,Out!$B220,Rekap!$C:$C,Out!S$5)</f>
        <v>0</v>
      </c>
      <c r="T220" s="24">
        <f>SUMIFS(Rekap!$D:$D,Rekap!$B:$B,Out!$B220,Rekap!$C:$C,Out!T$5)</f>
        <v>0</v>
      </c>
      <c r="V220" s="24">
        <f t="shared" si="3"/>
        <v>0</v>
      </c>
    </row>
    <row r="221" spans="2:22">
      <c r="B221" s="33">
        <f>Master!$B221</f>
        <v>0</v>
      </c>
      <c r="C221" s="24">
        <f>SUMIFS(Rekap!$D:$D,Rekap!$B:$B,Out!$B221,Rekap!$C:$C,Out!C$5)</f>
        <v>0</v>
      </c>
      <c r="D221" s="24">
        <f>SUMIFS(Rekap!$D:$D,Rekap!$B:$B,Out!$B221,Rekap!$C:$C,Out!D$5)</f>
        <v>0</v>
      </c>
      <c r="E221" s="24">
        <f>SUMIFS(Rekap!$D:$D,Rekap!$B:$B,Out!$B221,Rekap!$C:$C,Out!E$5)</f>
        <v>0</v>
      </c>
      <c r="F221" s="24">
        <f>SUMIFS(Rekap!$D:$D,Rekap!$B:$B,Out!$B221,Rekap!$C:$C,Out!F$5)</f>
        <v>0</v>
      </c>
      <c r="G221" s="24">
        <f>SUMIFS(Rekap!$D:$D,Rekap!$B:$B,Out!$B221,Rekap!$C:$C,Out!G$5)</f>
        <v>0</v>
      </c>
      <c r="H221" s="24">
        <f>SUMIFS(Rekap!$D:$D,Rekap!$B:$B,Out!$B221,Rekap!$C:$C,Out!H$5)</f>
        <v>0</v>
      </c>
      <c r="I221" s="24">
        <f>SUMIFS(Rekap!$D:$D,Rekap!$B:$B,Out!$B221,Rekap!$C:$C,Out!I$5)</f>
        <v>0</v>
      </c>
      <c r="J221" s="24">
        <f>SUMIFS(Rekap!$D:$D,Rekap!$B:$B,Out!$B221,Rekap!$C:$C,Out!J$5)</f>
        <v>0</v>
      </c>
      <c r="K221" s="24">
        <f>SUMIFS(Rekap!$D:$D,Rekap!$B:$B,Out!$B221,Rekap!$C:$C,Out!K$5)</f>
        <v>0</v>
      </c>
      <c r="L221" s="24">
        <f>SUMIFS(Rekap!$D:$D,Rekap!$B:$B,Out!$B221,Rekap!$C:$C,Out!L$5)</f>
        <v>0</v>
      </c>
      <c r="M221" s="24">
        <f>SUMIFS(Rekap!$D:$D,Rekap!$B:$B,Out!$B221,Rekap!$C:$C,Out!M$5)</f>
        <v>0</v>
      </c>
      <c r="N221" s="24">
        <f>SUMIFS(Rekap!$D:$D,Rekap!$B:$B,Out!$B221,Rekap!$C:$C,Out!N$5)</f>
        <v>0</v>
      </c>
      <c r="O221" s="24">
        <f>SUMIFS(Rekap!$D:$D,Rekap!$B:$B,Out!$B221,Rekap!$C:$C,Out!O$5)</f>
        <v>0</v>
      </c>
      <c r="P221" s="24">
        <f>SUMIFS(Rekap!$D:$D,Rekap!$B:$B,Out!$B221,Rekap!$C:$C,Out!P$5)</f>
        <v>0</v>
      </c>
      <c r="Q221" s="24">
        <f>SUMIFS(Rekap!$D:$D,Rekap!$B:$B,Out!$B221,Rekap!$C:$C,Out!Q$5)</f>
        <v>0</v>
      </c>
      <c r="R221" s="24">
        <f>SUMIFS(Rekap!$D:$D,Rekap!$B:$B,Out!$B221,Rekap!$C:$C,Out!R$5)</f>
        <v>0</v>
      </c>
      <c r="S221" s="24">
        <f>SUMIFS(Rekap!$D:$D,Rekap!$B:$B,Out!$B221,Rekap!$C:$C,Out!S$5)</f>
        <v>0</v>
      </c>
      <c r="T221" s="24">
        <f>SUMIFS(Rekap!$D:$D,Rekap!$B:$B,Out!$B221,Rekap!$C:$C,Out!T$5)</f>
        <v>0</v>
      </c>
      <c r="V221" s="24">
        <f t="shared" si="3"/>
        <v>0</v>
      </c>
    </row>
    <row r="222" spans="2:22">
      <c r="B222" s="33" t="str">
        <f>Master!$B222</f>
        <v>--barang baru update di master sini--</v>
      </c>
      <c r="C222" s="24">
        <f>SUMIFS(Rekap!$D:$D,Rekap!$B:$B,Out!$B222,Rekap!$C:$C,Out!C$5)</f>
        <v>0</v>
      </c>
      <c r="D222" s="24">
        <f>SUMIFS(Rekap!$D:$D,Rekap!$B:$B,Out!$B222,Rekap!$C:$C,Out!D$5)</f>
        <v>0</v>
      </c>
      <c r="E222" s="24">
        <f>SUMIFS(Rekap!$D:$D,Rekap!$B:$B,Out!$B222,Rekap!$C:$C,Out!E$5)</f>
        <v>0</v>
      </c>
      <c r="F222" s="24">
        <f>SUMIFS(Rekap!$D:$D,Rekap!$B:$B,Out!$B222,Rekap!$C:$C,Out!F$5)</f>
        <v>0</v>
      </c>
      <c r="G222" s="24">
        <f>SUMIFS(Rekap!$D:$D,Rekap!$B:$B,Out!$B222,Rekap!$C:$C,Out!G$5)</f>
        <v>0</v>
      </c>
      <c r="H222" s="24">
        <f>SUMIFS(Rekap!$D:$D,Rekap!$B:$B,Out!$B222,Rekap!$C:$C,Out!H$5)</f>
        <v>0</v>
      </c>
      <c r="I222" s="24">
        <f>SUMIFS(Rekap!$D:$D,Rekap!$B:$B,Out!$B222,Rekap!$C:$C,Out!I$5)</f>
        <v>0</v>
      </c>
      <c r="J222" s="24">
        <f>SUMIFS(Rekap!$D:$D,Rekap!$B:$B,Out!$B222,Rekap!$C:$C,Out!J$5)</f>
        <v>0</v>
      </c>
      <c r="K222" s="24">
        <f>SUMIFS(Rekap!$D:$D,Rekap!$B:$B,Out!$B222,Rekap!$C:$C,Out!K$5)</f>
        <v>0</v>
      </c>
      <c r="L222" s="24">
        <f>SUMIFS(Rekap!$D:$D,Rekap!$B:$B,Out!$B222,Rekap!$C:$C,Out!L$5)</f>
        <v>0</v>
      </c>
      <c r="M222" s="24">
        <f>SUMIFS(Rekap!$D:$D,Rekap!$B:$B,Out!$B222,Rekap!$C:$C,Out!M$5)</f>
        <v>0</v>
      </c>
      <c r="N222" s="24">
        <f>SUMIFS(Rekap!$D:$D,Rekap!$B:$B,Out!$B222,Rekap!$C:$C,Out!N$5)</f>
        <v>0</v>
      </c>
      <c r="O222" s="24">
        <f>SUMIFS(Rekap!$D:$D,Rekap!$B:$B,Out!$B222,Rekap!$C:$C,Out!O$5)</f>
        <v>0</v>
      </c>
      <c r="P222" s="24">
        <f>SUMIFS(Rekap!$D:$D,Rekap!$B:$B,Out!$B222,Rekap!$C:$C,Out!P$5)</f>
        <v>0</v>
      </c>
      <c r="Q222" s="24">
        <f>SUMIFS(Rekap!$D:$D,Rekap!$B:$B,Out!$B222,Rekap!$C:$C,Out!Q$5)</f>
        <v>0</v>
      </c>
      <c r="R222" s="24">
        <f>SUMIFS(Rekap!$D:$D,Rekap!$B:$B,Out!$B222,Rekap!$C:$C,Out!R$5)</f>
        <v>0</v>
      </c>
      <c r="S222" s="24">
        <f>SUMIFS(Rekap!$D:$D,Rekap!$B:$B,Out!$B222,Rekap!$C:$C,Out!S$5)</f>
        <v>0</v>
      </c>
      <c r="T222" s="24">
        <f>SUMIFS(Rekap!$D:$D,Rekap!$B:$B,Out!$B222,Rekap!$C:$C,Out!T$5)</f>
        <v>0</v>
      </c>
      <c r="V222" s="24">
        <f t="shared" si="3"/>
        <v>0</v>
      </c>
    </row>
    <row r="223" spans="2:22">
      <c r="B223" s="33" t="str">
        <f>Master!$B223</f>
        <v>--barang baru update di master sini--</v>
      </c>
      <c r="C223" s="24">
        <f>SUMIFS(Rekap!$D:$D,Rekap!$B:$B,Out!$B223,Rekap!$C:$C,Out!C$5)</f>
        <v>0</v>
      </c>
      <c r="D223" s="24">
        <f>SUMIFS(Rekap!$D:$D,Rekap!$B:$B,Out!$B223,Rekap!$C:$C,Out!D$5)</f>
        <v>0</v>
      </c>
      <c r="E223" s="24">
        <f>SUMIFS(Rekap!$D:$D,Rekap!$B:$B,Out!$B223,Rekap!$C:$C,Out!E$5)</f>
        <v>0</v>
      </c>
      <c r="F223" s="24">
        <f>SUMIFS(Rekap!$D:$D,Rekap!$B:$B,Out!$B223,Rekap!$C:$C,Out!F$5)</f>
        <v>0</v>
      </c>
      <c r="G223" s="24">
        <f>SUMIFS(Rekap!$D:$D,Rekap!$B:$B,Out!$B223,Rekap!$C:$C,Out!G$5)</f>
        <v>0</v>
      </c>
      <c r="H223" s="24">
        <f>SUMIFS(Rekap!$D:$D,Rekap!$B:$B,Out!$B223,Rekap!$C:$C,Out!H$5)</f>
        <v>0</v>
      </c>
      <c r="I223" s="24">
        <f>SUMIFS(Rekap!$D:$D,Rekap!$B:$B,Out!$B223,Rekap!$C:$C,Out!I$5)</f>
        <v>0</v>
      </c>
      <c r="J223" s="24">
        <f>SUMIFS(Rekap!$D:$D,Rekap!$B:$B,Out!$B223,Rekap!$C:$C,Out!J$5)</f>
        <v>0</v>
      </c>
      <c r="K223" s="24">
        <f>SUMIFS(Rekap!$D:$D,Rekap!$B:$B,Out!$B223,Rekap!$C:$C,Out!K$5)</f>
        <v>0</v>
      </c>
      <c r="L223" s="24">
        <f>SUMIFS(Rekap!$D:$D,Rekap!$B:$B,Out!$B223,Rekap!$C:$C,Out!L$5)</f>
        <v>0</v>
      </c>
      <c r="M223" s="24">
        <f>SUMIFS(Rekap!$D:$D,Rekap!$B:$B,Out!$B223,Rekap!$C:$C,Out!M$5)</f>
        <v>0</v>
      </c>
      <c r="N223" s="24">
        <f>SUMIFS(Rekap!$D:$D,Rekap!$B:$B,Out!$B223,Rekap!$C:$C,Out!N$5)</f>
        <v>0</v>
      </c>
      <c r="O223" s="24">
        <f>SUMIFS(Rekap!$D:$D,Rekap!$B:$B,Out!$B223,Rekap!$C:$C,Out!O$5)</f>
        <v>0</v>
      </c>
      <c r="P223" s="24">
        <f>SUMIFS(Rekap!$D:$D,Rekap!$B:$B,Out!$B223,Rekap!$C:$C,Out!P$5)</f>
        <v>0</v>
      </c>
      <c r="Q223" s="24">
        <f>SUMIFS(Rekap!$D:$D,Rekap!$B:$B,Out!$B223,Rekap!$C:$C,Out!Q$5)</f>
        <v>0</v>
      </c>
      <c r="R223" s="24">
        <f>SUMIFS(Rekap!$D:$D,Rekap!$B:$B,Out!$B223,Rekap!$C:$C,Out!R$5)</f>
        <v>0</v>
      </c>
      <c r="S223" s="24">
        <f>SUMIFS(Rekap!$D:$D,Rekap!$B:$B,Out!$B223,Rekap!$C:$C,Out!S$5)</f>
        <v>0</v>
      </c>
      <c r="T223" s="24">
        <f>SUMIFS(Rekap!$D:$D,Rekap!$B:$B,Out!$B223,Rekap!$C:$C,Out!T$5)</f>
        <v>0</v>
      </c>
      <c r="V223" s="24">
        <f t="shared" si="3"/>
        <v>0</v>
      </c>
    </row>
    <row r="224" spans="2:22">
      <c r="B224" s="33" t="str">
        <f>Master!$B224</f>
        <v>--barang baru update di master sini--</v>
      </c>
      <c r="C224" s="24">
        <f>SUMIFS(Rekap!$D:$D,Rekap!$B:$B,Out!$B224,Rekap!$C:$C,Out!C$5)</f>
        <v>0</v>
      </c>
      <c r="D224" s="24">
        <f>SUMIFS(Rekap!$D:$D,Rekap!$B:$B,Out!$B224,Rekap!$C:$C,Out!D$5)</f>
        <v>0</v>
      </c>
      <c r="E224" s="24">
        <f>SUMIFS(Rekap!$D:$D,Rekap!$B:$B,Out!$B224,Rekap!$C:$C,Out!E$5)</f>
        <v>0</v>
      </c>
      <c r="F224" s="24">
        <f>SUMIFS(Rekap!$D:$D,Rekap!$B:$B,Out!$B224,Rekap!$C:$C,Out!F$5)</f>
        <v>0</v>
      </c>
      <c r="G224" s="24">
        <f>SUMIFS(Rekap!$D:$D,Rekap!$B:$B,Out!$B224,Rekap!$C:$C,Out!G$5)</f>
        <v>0</v>
      </c>
      <c r="H224" s="24">
        <f>SUMIFS(Rekap!$D:$D,Rekap!$B:$B,Out!$B224,Rekap!$C:$C,Out!H$5)</f>
        <v>0</v>
      </c>
      <c r="I224" s="24">
        <f>SUMIFS(Rekap!$D:$D,Rekap!$B:$B,Out!$B224,Rekap!$C:$C,Out!I$5)</f>
        <v>0</v>
      </c>
      <c r="J224" s="24">
        <f>SUMIFS(Rekap!$D:$D,Rekap!$B:$B,Out!$B224,Rekap!$C:$C,Out!J$5)</f>
        <v>0</v>
      </c>
      <c r="K224" s="24">
        <f>SUMIFS(Rekap!$D:$D,Rekap!$B:$B,Out!$B224,Rekap!$C:$C,Out!K$5)</f>
        <v>0</v>
      </c>
      <c r="L224" s="24">
        <f>SUMIFS(Rekap!$D:$D,Rekap!$B:$B,Out!$B224,Rekap!$C:$C,Out!L$5)</f>
        <v>0</v>
      </c>
      <c r="M224" s="24">
        <f>SUMIFS(Rekap!$D:$D,Rekap!$B:$B,Out!$B224,Rekap!$C:$C,Out!M$5)</f>
        <v>0</v>
      </c>
      <c r="N224" s="24">
        <f>SUMIFS(Rekap!$D:$D,Rekap!$B:$B,Out!$B224,Rekap!$C:$C,Out!N$5)</f>
        <v>0</v>
      </c>
      <c r="O224" s="24">
        <f>SUMIFS(Rekap!$D:$D,Rekap!$B:$B,Out!$B224,Rekap!$C:$C,Out!O$5)</f>
        <v>0</v>
      </c>
      <c r="P224" s="24">
        <f>SUMIFS(Rekap!$D:$D,Rekap!$B:$B,Out!$B224,Rekap!$C:$C,Out!P$5)</f>
        <v>0</v>
      </c>
      <c r="Q224" s="24">
        <f>SUMIFS(Rekap!$D:$D,Rekap!$B:$B,Out!$B224,Rekap!$C:$C,Out!Q$5)</f>
        <v>0</v>
      </c>
      <c r="R224" s="24">
        <f>SUMIFS(Rekap!$D:$D,Rekap!$B:$B,Out!$B224,Rekap!$C:$C,Out!R$5)</f>
        <v>0</v>
      </c>
      <c r="S224" s="24">
        <f>SUMIFS(Rekap!$D:$D,Rekap!$B:$B,Out!$B224,Rekap!$C:$C,Out!S$5)</f>
        <v>0</v>
      </c>
      <c r="T224" s="24">
        <f>SUMIFS(Rekap!$D:$D,Rekap!$B:$B,Out!$B224,Rekap!$C:$C,Out!T$5)</f>
        <v>0</v>
      </c>
      <c r="V224" s="24">
        <f t="shared" si="3"/>
        <v>0</v>
      </c>
    </row>
    <row r="225" spans="2:22">
      <c r="B225" s="33" t="str">
        <f>Master!$B225</f>
        <v>--barang baru update di master sini--</v>
      </c>
      <c r="C225" s="24">
        <f>SUMIFS(Rekap!$D:$D,Rekap!$B:$B,Out!$B225,Rekap!$C:$C,Out!C$5)</f>
        <v>0</v>
      </c>
      <c r="D225" s="24">
        <f>SUMIFS(Rekap!$D:$D,Rekap!$B:$B,Out!$B225,Rekap!$C:$C,Out!D$5)</f>
        <v>0</v>
      </c>
      <c r="E225" s="24">
        <f>SUMIFS(Rekap!$D:$D,Rekap!$B:$B,Out!$B225,Rekap!$C:$C,Out!E$5)</f>
        <v>0</v>
      </c>
      <c r="F225" s="24">
        <f>SUMIFS(Rekap!$D:$D,Rekap!$B:$B,Out!$B225,Rekap!$C:$C,Out!F$5)</f>
        <v>0</v>
      </c>
      <c r="G225" s="24">
        <f>SUMIFS(Rekap!$D:$D,Rekap!$B:$B,Out!$B225,Rekap!$C:$C,Out!G$5)</f>
        <v>0</v>
      </c>
      <c r="H225" s="24">
        <f>SUMIFS(Rekap!$D:$D,Rekap!$B:$B,Out!$B225,Rekap!$C:$C,Out!H$5)</f>
        <v>0</v>
      </c>
      <c r="I225" s="24">
        <f>SUMIFS(Rekap!$D:$D,Rekap!$B:$B,Out!$B225,Rekap!$C:$C,Out!I$5)</f>
        <v>0</v>
      </c>
      <c r="J225" s="24">
        <f>SUMIFS(Rekap!$D:$D,Rekap!$B:$B,Out!$B225,Rekap!$C:$C,Out!J$5)</f>
        <v>0</v>
      </c>
      <c r="K225" s="24">
        <f>SUMIFS(Rekap!$D:$D,Rekap!$B:$B,Out!$B225,Rekap!$C:$C,Out!K$5)</f>
        <v>0</v>
      </c>
      <c r="L225" s="24">
        <f>SUMIFS(Rekap!$D:$D,Rekap!$B:$B,Out!$B225,Rekap!$C:$C,Out!L$5)</f>
        <v>0</v>
      </c>
      <c r="M225" s="24">
        <f>SUMIFS(Rekap!$D:$D,Rekap!$B:$B,Out!$B225,Rekap!$C:$C,Out!M$5)</f>
        <v>0</v>
      </c>
      <c r="N225" s="24">
        <f>SUMIFS(Rekap!$D:$D,Rekap!$B:$B,Out!$B225,Rekap!$C:$C,Out!N$5)</f>
        <v>0</v>
      </c>
      <c r="O225" s="24">
        <f>SUMIFS(Rekap!$D:$D,Rekap!$B:$B,Out!$B225,Rekap!$C:$C,Out!O$5)</f>
        <v>0</v>
      </c>
      <c r="P225" s="24">
        <f>SUMIFS(Rekap!$D:$D,Rekap!$B:$B,Out!$B225,Rekap!$C:$C,Out!P$5)</f>
        <v>0</v>
      </c>
      <c r="Q225" s="24">
        <f>SUMIFS(Rekap!$D:$D,Rekap!$B:$B,Out!$B225,Rekap!$C:$C,Out!Q$5)</f>
        <v>0</v>
      </c>
      <c r="R225" s="24">
        <f>SUMIFS(Rekap!$D:$D,Rekap!$B:$B,Out!$B225,Rekap!$C:$C,Out!R$5)</f>
        <v>0</v>
      </c>
      <c r="S225" s="24">
        <f>SUMIFS(Rekap!$D:$D,Rekap!$B:$B,Out!$B225,Rekap!$C:$C,Out!S$5)</f>
        <v>0</v>
      </c>
      <c r="T225" s="24">
        <f>SUMIFS(Rekap!$D:$D,Rekap!$B:$B,Out!$B225,Rekap!$C:$C,Out!T$5)</f>
        <v>0</v>
      </c>
      <c r="V225" s="24">
        <f t="shared" si="3"/>
        <v>0</v>
      </c>
    </row>
    <row r="226" spans="2:22">
      <c r="B226" s="33" t="str">
        <f>Master!$B226</f>
        <v>--barang baru update di master sini--</v>
      </c>
      <c r="C226" s="24">
        <f>SUMIFS(Rekap!$D:$D,Rekap!$B:$B,Out!$B226,Rekap!$C:$C,Out!C$5)</f>
        <v>0</v>
      </c>
      <c r="D226" s="24">
        <f>SUMIFS(Rekap!$D:$D,Rekap!$B:$B,Out!$B226,Rekap!$C:$C,Out!D$5)</f>
        <v>0</v>
      </c>
      <c r="E226" s="24">
        <f>SUMIFS(Rekap!$D:$D,Rekap!$B:$B,Out!$B226,Rekap!$C:$C,Out!E$5)</f>
        <v>0</v>
      </c>
      <c r="F226" s="24">
        <f>SUMIFS(Rekap!$D:$D,Rekap!$B:$B,Out!$B226,Rekap!$C:$C,Out!F$5)</f>
        <v>0</v>
      </c>
      <c r="G226" s="24">
        <f>SUMIFS(Rekap!$D:$D,Rekap!$B:$B,Out!$B226,Rekap!$C:$C,Out!G$5)</f>
        <v>0</v>
      </c>
      <c r="H226" s="24">
        <f>SUMIFS(Rekap!$D:$D,Rekap!$B:$B,Out!$B226,Rekap!$C:$C,Out!H$5)</f>
        <v>0</v>
      </c>
      <c r="I226" s="24">
        <f>SUMIFS(Rekap!$D:$D,Rekap!$B:$B,Out!$B226,Rekap!$C:$C,Out!I$5)</f>
        <v>0</v>
      </c>
      <c r="J226" s="24">
        <f>SUMIFS(Rekap!$D:$D,Rekap!$B:$B,Out!$B226,Rekap!$C:$C,Out!J$5)</f>
        <v>0</v>
      </c>
      <c r="K226" s="24">
        <f>SUMIFS(Rekap!$D:$D,Rekap!$B:$B,Out!$B226,Rekap!$C:$C,Out!K$5)</f>
        <v>0</v>
      </c>
      <c r="L226" s="24">
        <f>SUMIFS(Rekap!$D:$D,Rekap!$B:$B,Out!$B226,Rekap!$C:$C,Out!L$5)</f>
        <v>0</v>
      </c>
      <c r="M226" s="24">
        <f>SUMIFS(Rekap!$D:$D,Rekap!$B:$B,Out!$B226,Rekap!$C:$C,Out!M$5)</f>
        <v>0</v>
      </c>
      <c r="N226" s="24">
        <f>SUMIFS(Rekap!$D:$D,Rekap!$B:$B,Out!$B226,Rekap!$C:$C,Out!N$5)</f>
        <v>0</v>
      </c>
      <c r="O226" s="24">
        <f>SUMIFS(Rekap!$D:$D,Rekap!$B:$B,Out!$B226,Rekap!$C:$C,Out!O$5)</f>
        <v>0</v>
      </c>
      <c r="P226" s="24">
        <f>SUMIFS(Rekap!$D:$D,Rekap!$B:$B,Out!$B226,Rekap!$C:$C,Out!P$5)</f>
        <v>0</v>
      </c>
      <c r="Q226" s="24">
        <f>SUMIFS(Rekap!$D:$D,Rekap!$B:$B,Out!$B226,Rekap!$C:$C,Out!Q$5)</f>
        <v>0</v>
      </c>
      <c r="R226" s="24">
        <f>SUMIFS(Rekap!$D:$D,Rekap!$B:$B,Out!$B226,Rekap!$C:$C,Out!R$5)</f>
        <v>0</v>
      </c>
      <c r="S226" s="24">
        <f>SUMIFS(Rekap!$D:$D,Rekap!$B:$B,Out!$B226,Rekap!$C:$C,Out!S$5)</f>
        <v>0</v>
      </c>
      <c r="T226" s="24">
        <f>SUMIFS(Rekap!$D:$D,Rekap!$B:$B,Out!$B226,Rekap!$C:$C,Out!T$5)</f>
        <v>0</v>
      </c>
      <c r="V226" s="24">
        <f t="shared" si="3"/>
        <v>0</v>
      </c>
    </row>
    <row r="227" spans="2:22">
      <c r="B227" s="33" t="str">
        <f>Master!$B227</f>
        <v>--barang baru update di master sini--</v>
      </c>
      <c r="C227" s="24">
        <f>SUMIFS(Rekap!$D:$D,Rekap!$B:$B,Out!$B227,Rekap!$C:$C,Out!C$5)</f>
        <v>0</v>
      </c>
      <c r="D227" s="24">
        <f>SUMIFS(Rekap!$D:$D,Rekap!$B:$B,Out!$B227,Rekap!$C:$C,Out!D$5)</f>
        <v>0</v>
      </c>
      <c r="E227" s="24">
        <f>SUMIFS(Rekap!$D:$D,Rekap!$B:$B,Out!$B227,Rekap!$C:$C,Out!E$5)</f>
        <v>0</v>
      </c>
      <c r="F227" s="24">
        <f>SUMIFS(Rekap!$D:$D,Rekap!$B:$B,Out!$B227,Rekap!$C:$C,Out!F$5)</f>
        <v>0</v>
      </c>
      <c r="G227" s="24">
        <f>SUMIFS(Rekap!$D:$D,Rekap!$B:$B,Out!$B227,Rekap!$C:$C,Out!G$5)</f>
        <v>0</v>
      </c>
      <c r="H227" s="24">
        <f>SUMIFS(Rekap!$D:$D,Rekap!$B:$B,Out!$B227,Rekap!$C:$C,Out!H$5)</f>
        <v>0</v>
      </c>
      <c r="I227" s="24">
        <f>SUMIFS(Rekap!$D:$D,Rekap!$B:$B,Out!$B227,Rekap!$C:$C,Out!I$5)</f>
        <v>0</v>
      </c>
      <c r="J227" s="24">
        <f>SUMIFS(Rekap!$D:$D,Rekap!$B:$B,Out!$B227,Rekap!$C:$C,Out!J$5)</f>
        <v>0</v>
      </c>
      <c r="K227" s="24">
        <f>SUMIFS(Rekap!$D:$D,Rekap!$B:$B,Out!$B227,Rekap!$C:$C,Out!K$5)</f>
        <v>0</v>
      </c>
      <c r="L227" s="24">
        <f>SUMIFS(Rekap!$D:$D,Rekap!$B:$B,Out!$B227,Rekap!$C:$C,Out!L$5)</f>
        <v>0</v>
      </c>
      <c r="M227" s="24">
        <f>SUMIFS(Rekap!$D:$D,Rekap!$B:$B,Out!$B227,Rekap!$C:$C,Out!M$5)</f>
        <v>0</v>
      </c>
      <c r="N227" s="24">
        <f>SUMIFS(Rekap!$D:$D,Rekap!$B:$B,Out!$B227,Rekap!$C:$C,Out!N$5)</f>
        <v>0</v>
      </c>
      <c r="O227" s="24">
        <f>SUMIFS(Rekap!$D:$D,Rekap!$B:$B,Out!$B227,Rekap!$C:$C,Out!O$5)</f>
        <v>0</v>
      </c>
      <c r="P227" s="24">
        <f>SUMIFS(Rekap!$D:$D,Rekap!$B:$B,Out!$B227,Rekap!$C:$C,Out!P$5)</f>
        <v>0</v>
      </c>
      <c r="Q227" s="24">
        <f>SUMIFS(Rekap!$D:$D,Rekap!$B:$B,Out!$B227,Rekap!$C:$C,Out!Q$5)</f>
        <v>0</v>
      </c>
      <c r="R227" s="24">
        <f>SUMIFS(Rekap!$D:$D,Rekap!$B:$B,Out!$B227,Rekap!$C:$C,Out!R$5)</f>
        <v>0</v>
      </c>
      <c r="S227" s="24">
        <f>SUMIFS(Rekap!$D:$D,Rekap!$B:$B,Out!$B227,Rekap!$C:$C,Out!S$5)</f>
        <v>0</v>
      </c>
      <c r="T227" s="24">
        <f>SUMIFS(Rekap!$D:$D,Rekap!$B:$B,Out!$B227,Rekap!$C:$C,Out!T$5)</f>
        <v>0</v>
      </c>
      <c r="V227" s="24">
        <f t="shared" si="3"/>
        <v>0</v>
      </c>
    </row>
    <row r="228" spans="2:22">
      <c r="B228" s="33" t="str">
        <f>Master!$B228</f>
        <v>--barang baru update di master sini--</v>
      </c>
      <c r="C228" s="24">
        <f>SUMIFS(Rekap!$D:$D,Rekap!$B:$B,Out!$B228,Rekap!$C:$C,Out!C$5)</f>
        <v>0</v>
      </c>
      <c r="D228" s="24">
        <f>SUMIFS(Rekap!$D:$D,Rekap!$B:$B,Out!$B228,Rekap!$C:$C,Out!D$5)</f>
        <v>0</v>
      </c>
      <c r="E228" s="24">
        <f>SUMIFS(Rekap!$D:$D,Rekap!$B:$B,Out!$B228,Rekap!$C:$C,Out!E$5)</f>
        <v>0</v>
      </c>
      <c r="F228" s="24">
        <f>SUMIFS(Rekap!$D:$D,Rekap!$B:$B,Out!$B228,Rekap!$C:$C,Out!F$5)</f>
        <v>0</v>
      </c>
      <c r="G228" s="24">
        <f>SUMIFS(Rekap!$D:$D,Rekap!$B:$B,Out!$B228,Rekap!$C:$C,Out!G$5)</f>
        <v>0</v>
      </c>
      <c r="H228" s="24">
        <f>SUMIFS(Rekap!$D:$D,Rekap!$B:$B,Out!$B228,Rekap!$C:$C,Out!H$5)</f>
        <v>0</v>
      </c>
      <c r="I228" s="24">
        <f>SUMIFS(Rekap!$D:$D,Rekap!$B:$B,Out!$B228,Rekap!$C:$C,Out!I$5)</f>
        <v>0</v>
      </c>
      <c r="J228" s="24">
        <f>SUMIFS(Rekap!$D:$D,Rekap!$B:$B,Out!$B228,Rekap!$C:$C,Out!J$5)</f>
        <v>0</v>
      </c>
      <c r="K228" s="24">
        <f>SUMIFS(Rekap!$D:$D,Rekap!$B:$B,Out!$B228,Rekap!$C:$C,Out!K$5)</f>
        <v>0</v>
      </c>
      <c r="L228" s="24">
        <f>SUMIFS(Rekap!$D:$D,Rekap!$B:$B,Out!$B228,Rekap!$C:$C,Out!L$5)</f>
        <v>0</v>
      </c>
      <c r="M228" s="24">
        <f>SUMIFS(Rekap!$D:$D,Rekap!$B:$B,Out!$B228,Rekap!$C:$C,Out!M$5)</f>
        <v>0</v>
      </c>
      <c r="N228" s="24">
        <f>SUMIFS(Rekap!$D:$D,Rekap!$B:$B,Out!$B228,Rekap!$C:$C,Out!N$5)</f>
        <v>0</v>
      </c>
      <c r="O228" s="24">
        <f>SUMIFS(Rekap!$D:$D,Rekap!$B:$B,Out!$B228,Rekap!$C:$C,Out!O$5)</f>
        <v>0</v>
      </c>
      <c r="P228" s="24">
        <f>SUMIFS(Rekap!$D:$D,Rekap!$B:$B,Out!$B228,Rekap!$C:$C,Out!P$5)</f>
        <v>0</v>
      </c>
      <c r="Q228" s="24">
        <f>SUMIFS(Rekap!$D:$D,Rekap!$B:$B,Out!$B228,Rekap!$C:$C,Out!Q$5)</f>
        <v>0</v>
      </c>
      <c r="R228" s="24">
        <f>SUMIFS(Rekap!$D:$D,Rekap!$B:$B,Out!$B228,Rekap!$C:$C,Out!R$5)</f>
        <v>0</v>
      </c>
      <c r="S228" s="24">
        <f>SUMIFS(Rekap!$D:$D,Rekap!$B:$B,Out!$B228,Rekap!$C:$C,Out!S$5)</f>
        <v>0</v>
      </c>
      <c r="T228" s="24">
        <f>SUMIFS(Rekap!$D:$D,Rekap!$B:$B,Out!$B228,Rekap!$C:$C,Out!T$5)</f>
        <v>0</v>
      </c>
      <c r="V228" s="24">
        <f t="shared" si="3"/>
        <v>0</v>
      </c>
    </row>
    <row r="229" spans="2:22">
      <c r="B229" s="33" t="str">
        <f>Master!$B229</f>
        <v>--barang baru update di master sini--</v>
      </c>
      <c r="C229" s="24">
        <f>SUMIFS(Rekap!$D:$D,Rekap!$B:$B,Out!$B229,Rekap!$C:$C,Out!C$5)</f>
        <v>0</v>
      </c>
      <c r="D229" s="24">
        <f>SUMIFS(Rekap!$D:$D,Rekap!$B:$B,Out!$B229,Rekap!$C:$C,Out!D$5)</f>
        <v>0</v>
      </c>
      <c r="E229" s="24">
        <f>SUMIFS(Rekap!$D:$D,Rekap!$B:$B,Out!$B229,Rekap!$C:$C,Out!E$5)</f>
        <v>0</v>
      </c>
      <c r="F229" s="24">
        <f>SUMIFS(Rekap!$D:$D,Rekap!$B:$B,Out!$B229,Rekap!$C:$C,Out!F$5)</f>
        <v>0</v>
      </c>
      <c r="G229" s="24">
        <f>SUMIFS(Rekap!$D:$D,Rekap!$B:$B,Out!$B229,Rekap!$C:$C,Out!G$5)</f>
        <v>0</v>
      </c>
      <c r="H229" s="24">
        <f>SUMIFS(Rekap!$D:$D,Rekap!$B:$B,Out!$B229,Rekap!$C:$C,Out!H$5)</f>
        <v>0</v>
      </c>
      <c r="I229" s="24">
        <f>SUMIFS(Rekap!$D:$D,Rekap!$B:$B,Out!$B229,Rekap!$C:$C,Out!I$5)</f>
        <v>0</v>
      </c>
      <c r="J229" s="24">
        <f>SUMIFS(Rekap!$D:$D,Rekap!$B:$B,Out!$B229,Rekap!$C:$C,Out!J$5)</f>
        <v>0</v>
      </c>
      <c r="K229" s="24">
        <f>SUMIFS(Rekap!$D:$D,Rekap!$B:$B,Out!$B229,Rekap!$C:$C,Out!K$5)</f>
        <v>0</v>
      </c>
      <c r="L229" s="24">
        <f>SUMIFS(Rekap!$D:$D,Rekap!$B:$B,Out!$B229,Rekap!$C:$C,Out!L$5)</f>
        <v>0</v>
      </c>
      <c r="M229" s="24">
        <f>SUMIFS(Rekap!$D:$D,Rekap!$B:$B,Out!$B229,Rekap!$C:$C,Out!M$5)</f>
        <v>0</v>
      </c>
      <c r="N229" s="24">
        <f>SUMIFS(Rekap!$D:$D,Rekap!$B:$B,Out!$B229,Rekap!$C:$C,Out!N$5)</f>
        <v>0</v>
      </c>
      <c r="O229" s="24">
        <f>SUMIFS(Rekap!$D:$D,Rekap!$B:$B,Out!$B229,Rekap!$C:$C,Out!O$5)</f>
        <v>0</v>
      </c>
      <c r="P229" s="24">
        <f>SUMIFS(Rekap!$D:$D,Rekap!$B:$B,Out!$B229,Rekap!$C:$C,Out!P$5)</f>
        <v>0</v>
      </c>
      <c r="Q229" s="24">
        <f>SUMIFS(Rekap!$D:$D,Rekap!$B:$B,Out!$B229,Rekap!$C:$C,Out!Q$5)</f>
        <v>0</v>
      </c>
      <c r="R229" s="24">
        <f>SUMIFS(Rekap!$D:$D,Rekap!$B:$B,Out!$B229,Rekap!$C:$C,Out!R$5)</f>
        <v>0</v>
      </c>
      <c r="S229" s="24">
        <f>SUMIFS(Rekap!$D:$D,Rekap!$B:$B,Out!$B229,Rekap!$C:$C,Out!S$5)</f>
        <v>0</v>
      </c>
      <c r="T229" s="24">
        <f>SUMIFS(Rekap!$D:$D,Rekap!$B:$B,Out!$B229,Rekap!$C:$C,Out!T$5)</f>
        <v>0</v>
      </c>
      <c r="V229" s="24">
        <f t="shared" si="3"/>
        <v>0</v>
      </c>
    </row>
    <row r="230" spans="2:22">
      <c r="B230" s="33" t="str">
        <f>Master!$B230</f>
        <v>--barang baru update di master sini--</v>
      </c>
      <c r="C230" s="24">
        <f>SUMIFS(Rekap!$D:$D,Rekap!$B:$B,Out!$B230,Rekap!$C:$C,Out!C$5)</f>
        <v>0</v>
      </c>
      <c r="D230" s="24">
        <f>SUMIFS(Rekap!$D:$D,Rekap!$B:$B,Out!$B230,Rekap!$C:$C,Out!D$5)</f>
        <v>0</v>
      </c>
      <c r="E230" s="24">
        <f>SUMIFS(Rekap!$D:$D,Rekap!$B:$B,Out!$B230,Rekap!$C:$C,Out!E$5)</f>
        <v>0</v>
      </c>
      <c r="F230" s="24">
        <f>SUMIFS(Rekap!$D:$D,Rekap!$B:$B,Out!$B230,Rekap!$C:$C,Out!F$5)</f>
        <v>0</v>
      </c>
      <c r="G230" s="24">
        <f>SUMIFS(Rekap!$D:$D,Rekap!$B:$B,Out!$B230,Rekap!$C:$C,Out!G$5)</f>
        <v>0</v>
      </c>
      <c r="H230" s="24">
        <f>SUMIFS(Rekap!$D:$D,Rekap!$B:$B,Out!$B230,Rekap!$C:$C,Out!H$5)</f>
        <v>0</v>
      </c>
      <c r="I230" s="24">
        <f>SUMIFS(Rekap!$D:$D,Rekap!$B:$B,Out!$B230,Rekap!$C:$C,Out!I$5)</f>
        <v>0</v>
      </c>
      <c r="J230" s="24">
        <f>SUMIFS(Rekap!$D:$D,Rekap!$B:$B,Out!$B230,Rekap!$C:$C,Out!J$5)</f>
        <v>0</v>
      </c>
      <c r="K230" s="24">
        <f>SUMIFS(Rekap!$D:$D,Rekap!$B:$B,Out!$B230,Rekap!$C:$C,Out!K$5)</f>
        <v>0</v>
      </c>
      <c r="L230" s="24">
        <f>SUMIFS(Rekap!$D:$D,Rekap!$B:$B,Out!$B230,Rekap!$C:$C,Out!L$5)</f>
        <v>0</v>
      </c>
      <c r="M230" s="24">
        <f>SUMIFS(Rekap!$D:$D,Rekap!$B:$B,Out!$B230,Rekap!$C:$C,Out!M$5)</f>
        <v>0</v>
      </c>
      <c r="N230" s="24">
        <f>SUMIFS(Rekap!$D:$D,Rekap!$B:$B,Out!$B230,Rekap!$C:$C,Out!N$5)</f>
        <v>0</v>
      </c>
      <c r="O230" s="24">
        <f>SUMIFS(Rekap!$D:$D,Rekap!$B:$B,Out!$B230,Rekap!$C:$C,Out!O$5)</f>
        <v>0</v>
      </c>
      <c r="P230" s="24">
        <f>SUMIFS(Rekap!$D:$D,Rekap!$B:$B,Out!$B230,Rekap!$C:$C,Out!P$5)</f>
        <v>0</v>
      </c>
      <c r="Q230" s="24">
        <f>SUMIFS(Rekap!$D:$D,Rekap!$B:$B,Out!$B230,Rekap!$C:$C,Out!Q$5)</f>
        <v>0</v>
      </c>
      <c r="R230" s="24">
        <f>SUMIFS(Rekap!$D:$D,Rekap!$B:$B,Out!$B230,Rekap!$C:$C,Out!R$5)</f>
        <v>0</v>
      </c>
      <c r="S230" s="24">
        <f>SUMIFS(Rekap!$D:$D,Rekap!$B:$B,Out!$B230,Rekap!$C:$C,Out!S$5)</f>
        <v>0</v>
      </c>
      <c r="T230" s="24">
        <f>SUMIFS(Rekap!$D:$D,Rekap!$B:$B,Out!$B230,Rekap!$C:$C,Out!T$5)</f>
        <v>0</v>
      </c>
      <c r="V230" s="24">
        <f t="shared" si="3"/>
        <v>0</v>
      </c>
    </row>
    <row r="231" spans="2:22">
      <c r="B231" s="33" t="str">
        <f>Master!$B231</f>
        <v>--barang baru update di master sini--</v>
      </c>
      <c r="C231" s="24">
        <f>SUMIFS(Rekap!$D:$D,Rekap!$B:$B,Out!$B231,Rekap!$C:$C,Out!C$5)</f>
        <v>0</v>
      </c>
      <c r="D231" s="24">
        <f>SUMIFS(Rekap!$D:$D,Rekap!$B:$B,Out!$B231,Rekap!$C:$C,Out!D$5)</f>
        <v>0</v>
      </c>
      <c r="E231" s="24">
        <f>SUMIFS(Rekap!$D:$D,Rekap!$B:$B,Out!$B231,Rekap!$C:$C,Out!E$5)</f>
        <v>0</v>
      </c>
      <c r="F231" s="24">
        <f>SUMIFS(Rekap!$D:$D,Rekap!$B:$B,Out!$B231,Rekap!$C:$C,Out!F$5)</f>
        <v>0</v>
      </c>
      <c r="G231" s="24">
        <f>SUMIFS(Rekap!$D:$D,Rekap!$B:$B,Out!$B231,Rekap!$C:$C,Out!G$5)</f>
        <v>0</v>
      </c>
      <c r="H231" s="24">
        <f>SUMIFS(Rekap!$D:$D,Rekap!$B:$B,Out!$B231,Rekap!$C:$C,Out!H$5)</f>
        <v>0</v>
      </c>
      <c r="I231" s="24">
        <f>SUMIFS(Rekap!$D:$D,Rekap!$B:$B,Out!$B231,Rekap!$C:$C,Out!I$5)</f>
        <v>0</v>
      </c>
      <c r="J231" s="24">
        <f>SUMIFS(Rekap!$D:$D,Rekap!$B:$B,Out!$B231,Rekap!$C:$C,Out!J$5)</f>
        <v>0</v>
      </c>
      <c r="K231" s="24">
        <f>SUMIFS(Rekap!$D:$D,Rekap!$B:$B,Out!$B231,Rekap!$C:$C,Out!K$5)</f>
        <v>0</v>
      </c>
      <c r="L231" s="24">
        <f>SUMIFS(Rekap!$D:$D,Rekap!$B:$B,Out!$B231,Rekap!$C:$C,Out!L$5)</f>
        <v>0</v>
      </c>
      <c r="M231" s="24">
        <f>SUMIFS(Rekap!$D:$D,Rekap!$B:$B,Out!$B231,Rekap!$C:$C,Out!M$5)</f>
        <v>0</v>
      </c>
      <c r="N231" s="24">
        <f>SUMIFS(Rekap!$D:$D,Rekap!$B:$B,Out!$B231,Rekap!$C:$C,Out!N$5)</f>
        <v>0</v>
      </c>
      <c r="O231" s="24">
        <f>SUMIFS(Rekap!$D:$D,Rekap!$B:$B,Out!$B231,Rekap!$C:$C,Out!O$5)</f>
        <v>0</v>
      </c>
      <c r="P231" s="24">
        <f>SUMIFS(Rekap!$D:$D,Rekap!$B:$B,Out!$B231,Rekap!$C:$C,Out!P$5)</f>
        <v>0</v>
      </c>
      <c r="Q231" s="24">
        <f>SUMIFS(Rekap!$D:$D,Rekap!$B:$B,Out!$B231,Rekap!$C:$C,Out!Q$5)</f>
        <v>0</v>
      </c>
      <c r="R231" s="24">
        <f>SUMIFS(Rekap!$D:$D,Rekap!$B:$B,Out!$B231,Rekap!$C:$C,Out!R$5)</f>
        <v>0</v>
      </c>
      <c r="S231" s="24">
        <f>SUMIFS(Rekap!$D:$D,Rekap!$B:$B,Out!$B231,Rekap!$C:$C,Out!S$5)</f>
        <v>0</v>
      </c>
      <c r="T231" s="24">
        <f>SUMIFS(Rekap!$D:$D,Rekap!$B:$B,Out!$B231,Rekap!$C:$C,Out!T$5)</f>
        <v>0</v>
      </c>
      <c r="V231" s="24">
        <f t="shared" si="3"/>
        <v>0</v>
      </c>
    </row>
    <row r="232" spans="2:22">
      <c r="B232" s="33" t="str">
        <f>Master!$B232</f>
        <v>--barang baru update di master sini--</v>
      </c>
      <c r="C232" s="24">
        <f>SUMIFS(Rekap!$D:$D,Rekap!$B:$B,Out!$B232,Rekap!$C:$C,Out!C$5)</f>
        <v>0</v>
      </c>
      <c r="D232" s="24">
        <f>SUMIFS(Rekap!$D:$D,Rekap!$B:$B,Out!$B232,Rekap!$C:$C,Out!D$5)</f>
        <v>0</v>
      </c>
      <c r="E232" s="24">
        <f>SUMIFS(Rekap!$D:$D,Rekap!$B:$B,Out!$B232,Rekap!$C:$C,Out!E$5)</f>
        <v>0</v>
      </c>
      <c r="F232" s="24">
        <f>SUMIFS(Rekap!$D:$D,Rekap!$B:$B,Out!$B232,Rekap!$C:$C,Out!F$5)</f>
        <v>0</v>
      </c>
      <c r="G232" s="24">
        <f>SUMIFS(Rekap!$D:$D,Rekap!$B:$B,Out!$B232,Rekap!$C:$C,Out!G$5)</f>
        <v>0</v>
      </c>
      <c r="H232" s="24">
        <f>SUMIFS(Rekap!$D:$D,Rekap!$B:$B,Out!$B232,Rekap!$C:$C,Out!H$5)</f>
        <v>0</v>
      </c>
      <c r="I232" s="24">
        <f>SUMIFS(Rekap!$D:$D,Rekap!$B:$B,Out!$B232,Rekap!$C:$C,Out!I$5)</f>
        <v>0</v>
      </c>
      <c r="J232" s="24">
        <f>SUMIFS(Rekap!$D:$D,Rekap!$B:$B,Out!$B232,Rekap!$C:$C,Out!J$5)</f>
        <v>0</v>
      </c>
      <c r="K232" s="24">
        <f>SUMIFS(Rekap!$D:$D,Rekap!$B:$B,Out!$B232,Rekap!$C:$C,Out!K$5)</f>
        <v>0</v>
      </c>
      <c r="L232" s="24">
        <f>SUMIFS(Rekap!$D:$D,Rekap!$B:$B,Out!$B232,Rekap!$C:$C,Out!L$5)</f>
        <v>0</v>
      </c>
      <c r="M232" s="24">
        <f>SUMIFS(Rekap!$D:$D,Rekap!$B:$B,Out!$B232,Rekap!$C:$C,Out!M$5)</f>
        <v>0</v>
      </c>
      <c r="N232" s="24">
        <f>SUMIFS(Rekap!$D:$D,Rekap!$B:$B,Out!$B232,Rekap!$C:$C,Out!N$5)</f>
        <v>0</v>
      </c>
      <c r="O232" s="24">
        <f>SUMIFS(Rekap!$D:$D,Rekap!$B:$B,Out!$B232,Rekap!$C:$C,Out!O$5)</f>
        <v>0</v>
      </c>
      <c r="P232" s="24">
        <f>SUMIFS(Rekap!$D:$D,Rekap!$B:$B,Out!$B232,Rekap!$C:$C,Out!P$5)</f>
        <v>0</v>
      </c>
      <c r="Q232" s="24">
        <f>SUMIFS(Rekap!$D:$D,Rekap!$B:$B,Out!$B232,Rekap!$C:$C,Out!Q$5)</f>
        <v>0</v>
      </c>
      <c r="R232" s="24">
        <f>SUMIFS(Rekap!$D:$D,Rekap!$B:$B,Out!$B232,Rekap!$C:$C,Out!R$5)</f>
        <v>0</v>
      </c>
      <c r="S232" s="24">
        <f>SUMIFS(Rekap!$D:$D,Rekap!$B:$B,Out!$B232,Rekap!$C:$C,Out!S$5)</f>
        <v>0</v>
      </c>
      <c r="T232" s="24">
        <f>SUMIFS(Rekap!$D:$D,Rekap!$B:$B,Out!$B232,Rekap!$C:$C,Out!T$5)</f>
        <v>0</v>
      </c>
      <c r="V232" s="24">
        <f t="shared" si="3"/>
        <v>0</v>
      </c>
    </row>
    <row r="233" spans="2:22">
      <c r="B233" s="33" t="str">
        <f>Master!$B233</f>
        <v>--barang baru update di master sini--</v>
      </c>
      <c r="C233" s="24">
        <f>SUMIFS(Rekap!$D:$D,Rekap!$B:$B,Out!$B233,Rekap!$C:$C,Out!C$5)</f>
        <v>0</v>
      </c>
      <c r="D233" s="24">
        <f>SUMIFS(Rekap!$D:$D,Rekap!$B:$B,Out!$B233,Rekap!$C:$C,Out!D$5)</f>
        <v>0</v>
      </c>
      <c r="E233" s="24">
        <f>SUMIFS(Rekap!$D:$D,Rekap!$B:$B,Out!$B233,Rekap!$C:$C,Out!E$5)</f>
        <v>0</v>
      </c>
      <c r="F233" s="24">
        <f>SUMIFS(Rekap!$D:$D,Rekap!$B:$B,Out!$B233,Rekap!$C:$C,Out!F$5)</f>
        <v>0</v>
      </c>
      <c r="G233" s="24">
        <f>SUMIFS(Rekap!$D:$D,Rekap!$B:$B,Out!$B233,Rekap!$C:$C,Out!G$5)</f>
        <v>0</v>
      </c>
      <c r="H233" s="24">
        <f>SUMIFS(Rekap!$D:$D,Rekap!$B:$B,Out!$B233,Rekap!$C:$C,Out!H$5)</f>
        <v>0</v>
      </c>
      <c r="I233" s="24">
        <f>SUMIFS(Rekap!$D:$D,Rekap!$B:$B,Out!$B233,Rekap!$C:$C,Out!I$5)</f>
        <v>0</v>
      </c>
      <c r="J233" s="24">
        <f>SUMIFS(Rekap!$D:$D,Rekap!$B:$B,Out!$B233,Rekap!$C:$C,Out!J$5)</f>
        <v>0</v>
      </c>
      <c r="K233" s="24">
        <f>SUMIFS(Rekap!$D:$D,Rekap!$B:$B,Out!$B233,Rekap!$C:$C,Out!K$5)</f>
        <v>0</v>
      </c>
      <c r="L233" s="24">
        <f>SUMIFS(Rekap!$D:$D,Rekap!$B:$B,Out!$B233,Rekap!$C:$C,Out!L$5)</f>
        <v>0</v>
      </c>
      <c r="M233" s="24">
        <f>SUMIFS(Rekap!$D:$D,Rekap!$B:$B,Out!$B233,Rekap!$C:$C,Out!M$5)</f>
        <v>0</v>
      </c>
      <c r="N233" s="24">
        <f>SUMIFS(Rekap!$D:$D,Rekap!$B:$B,Out!$B233,Rekap!$C:$C,Out!N$5)</f>
        <v>0</v>
      </c>
      <c r="O233" s="24">
        <f>SUMIFS(Rekap!$D:$D,Rekap!$B:$B,Out!$B233,Rekap!$C:$C,Out!O$5)</f>
        <v>0</v>
      </c>
      <c r="P233" s="24">
        <f>SUMIFS(Rekap!$D:$D,Rekap!$B:$B,Out!$B233,Rekap!$C:$C,Out!P$5)</f>
        <v>0</v>
      </c>
      <c r="Q233" s="24">
        <f>SUMIFS(Rekap!$D:$D,Rekap!$B:$B,Out!$B233,Rekap!$C:$C,Out!Q$5)</f>
        <v>0</v>
      </c>
      <c r="R233" s="24">
        <f>SUMIFS(Rekap!$D:$D,Rekap!$B:$B,Out!$B233,Rekap!$C:$C,Out!R$5)</f>
        <v>0</v>
      </c>
      <c r="S233" s="24">
        <f>SUMIFS(Rekap!$D:$D,Rekap!$B:$B,Out!$B233,Rekap!$C:$C,Out!S$5)</f>
        <v>0</v>
      </c>
      <c r="T233" s="24">
        <f>SUMIFS(Rekap!$D:$D,Rekap!$B:$B,Out!$B233,Rekap!$C:$C,Out!T$5)</f>
        <v>0</v>
      </c>
      <c r="V233" s="24">
        <f t="shared" si="3"/>
        <v>0</v>
      </c>
    </row>
    <row r="234" spans="2:22">
      <c r="B234" s="33" t="str">
        <f>Master!$B234</f>
        <v>--barang baru update di master sini--</v>
      </c>
      <c r="C234" s="24">
        <f>SUMIFS(Rekap!$D:$D,Rekap!$B:$B,Out!$B234,Rekap!$C:$C,Out!C$5)</f>
        <v>0</v>
      </c>
      <c r="D234" s="24">
        <f>SUMIFS(Rekap!$D:$D,Rekap!$B:$B,Out!$B234,Rekap!$C:$C,Out!D$5)</f>
        <v>0</v>
      </c>
      <c r="E234" s="24">
        <f>SUMIFS(Rekap!$D:$D,Rekap!$B:$B,Out!$B234,Rekap!$C:$C,Out!E$5)</f>
        <v>0</v>
      </c>
      <c r="F234" s="24">
        <f>SUMIFS(Rekap!$D:$D,Rekap!$B:$B,Out!$B234,Rekap!$C:$C,Out!F$5)</f>
        <v>0</v>
      </c>
      <c r="G234" s="24">
        <f>SUMIFS(Rekap!$D:$D,Rekap!$B:$B,Out!$B234,Rekap!$C:$C,Out!G$5)</f>
        <v>0</v>
      </c>
      <c r="H234" s="24">
        <f>SUMIFS(Rekap!$D:$D,Rekap!$B:$B,Out!$B234,Rekap!$C:$C,Out!H$5)</f>
        <v>0</v>
      </c>
      <c r="I234" s="24">
        <f>SUMIFS(Rekap!$D:$D,Rekap!$B:$B,Out!$B234,Rekap!$C:$C,Out!I$5)</f>
        <v>0</v>
      </c>
      <c r="J234" s="24">
        <f>SUMIFS(Rekap!$D:$D,Rekap!$B:$B,Out!$B234,Rekap!$C:$C,Out!J$5)</f>
        <v>0</v>
      </c>
      <c r="K234" s="24">
        <f>SUMIFS(Rekap!$D:$D,Rekap!$B:$B,Out!$B234,Rekap!$C:$C,Out!K$5)</f>
        <v>0</v>
      </c>
      <c r="L234" s="24">
        <f>SUMIFS(Rekap!$D:$D,Rekap!$B:$B,Out!$B234,Rekap!$C:$C,Out!L$5)</f>
        <v>0</v>
      </c>
      <c r="M234" s="24">
        <f>SUMIFS(Rekap!$D:$D,Rekap!$B:$B,Out!$B234,Rekap!$C:$C,Out!M$5)</f>
        <v>0</v>
      </c>
      <c r="N234" s="24">
        <f>SUMIFS(Rekap!$D:$D,Rekap!$B:$B,Out!$B234,Rekap!$C:$C,Out!N$5)</f>
        <v>0</v>
      </c>
      <c r="O234" s="24">
        <f>SUMIFS(Rekap!$D:$D,Rekap!$B:$B,Out!$B234,Rekap!$C:$C,Out!O$5)</f>
        <v>0</v>
      </c>
      <c r="P234" s="24">
        <f>SUMIFS(Rekap!$D:$D,Rekap!$B:$B,Out!$B234,Rekap!$C:$C,Out!P$5)</f>
        <v>0</v>
      </c>
      <c r="Q234" s="24">
        <f>SUMIFS(Rekap!$D:$D,Rekap!$B:$B,Out!$B234,Rekap!$C:$C,Out!Q$5)</f>
        <v>0</v>
      </c>
      <c r="R234" s="24">
        <f>SUMIFS(Rekap!$D:$D,Rekap!$B:$B,Out!$B234,Rekap!$C:$C,Out!R$5)</f>
        <v>0</v>
      </c>
      <c r="S234" s="24">
        <f>SUMIFS(Rekap!$D:$D,Rekap!$B:$B,Out!$B234,Rekap!$C:$C,Out!S$5)</f>
        <v>0</v>
      </c>
      <c r="T234" s="24">
        <f>SUMIFS(Rekap!$D:$D,Rekap!$B:$B,Out!$B234,Rekap!$C:$C,Out!T$5)</f>
        <v>0</v>
      </c>
      <c r="V234" s="24">
        <f t="shared" si="3"/>
        <v>0</v>
      </c>
    </row>
    <row r="235" spans="2:22">
      <c r="B235" s="33" t="str">
        <f>Master!$B235</f>
        <v>--barang baru update di master sini--</v>
      </c>
      <c r="C235" s="24">
        <f>SUMIFS(Rekap!$D:$D,Rekap!$B:$B,Out!$B235,Rekap!$C:$C,Out!C$5)</f>
        <v>0</v>
      </c>
      <c r="D235" s="24">
        <f>SUMIFS(Rekap!$D:$D,Rekap!$B:$B,Out!$B235,Rekap!$C:$C,Out!D$5)</f>
        <v>0</v>
      </c>
      <c r="E235" s="24">
        <f>SUMIFS(Rekap!$D:$D,Rekap!$B:$B,Out!$B235,Rekap!$C:$C,Out!E$5)</f>
        <v>0</v>
      </c>
      <c r="F235" s="24">
        <f>SUMIFS(Rekap!$D:$D,Rekap!$B:$B,Out!$B235,Rekap!$C:$C,Out!F$5)</f>
        <v>0</v>
      </c>
      <c r="G235" s="24">
        <f>SUMIFS(Rekap!$D:$D,Rekap!$B:$B,Out!$B235,Rekap!$C:$C,Out!G$5)</f>
        <v>0</v>
      </c>
      <c r="H235" s="24">
        <f>SUMIFS(Rekap!$D:$D,Rekap!$B:$B,Out!$B235,Rekap!$C:$C,Out!H$5)</f>
        <v>0</v>
      </c>
      <c r="I235" s="24">
        <f>SUMIFS(Rekap!$D:$D,Rekap!$B:$B,Out!$B235,Rekap!$C:$C,Out!I$5)</f>
        <v>0</v>
      </c>
      <c r="J235" s="24">
        <f>SUMIFS(Rekap!$D:$D,Rekap!$B:$B,Out!$B235,Rekap!$C:$C,Out!J$5)</f>
        <v>0</v>
      </c>
      <c r="K235" s="24">
        <f>SUMIFS(Rekap!$D:$D,Rekap!$B:$B,Out!$B235,Rekap!$C:$C,Out!K$5)</f>
        <v>0</v>
      </c>
      <c r="L235" s="24">
        <f>SUMIFS(Rekap!$D:$D,Rekap!$B:$B,Out!$B235,Rekap!$C:$C,Out!L$5)</f>
        <v>0</v>
      </c>
      <c r="M235" s="24">
        <f>SUMIFS(Rekap!$D:$D,Rekap!$B:$B,Out!$B235,Rekap!$C:$C,Out!M$5)</f>
        <v>0</v>
      </c>
      <c r="N235" s="24">
        <f>SUMIFS(Rekap!$D:$D,Rekap!$B:$B,Out!$B235,Rekap!$C:$C,Out!N$5)</f>
        <v>0</v>
      </c>
      <c r="O235" s="24">
        <f>SUMIFS(Rekap!$D:$D,Rekap!$B:$B,Out!$B235,Rekap!$C:$C,Out!O$5)</f>
        <v>0</v>
      </c>
      <c r="P235" s="24">
        <f>SUMIFS(Rekap!$D:$D,Rekap!$B:$B,Out!$B235,Rekap!$C:$C,Out!P$5)</f>
        <v>0</v>
      </c>
      <c r="Q235" s="24">
        <f>SUMIFS(Rekap!$D:$D,Rekap!$B:$B,Out!$B235,Rekap!$C:$C,Out!Q$5)</f>
        <v>0</v>
      </c>
      <c r="R235" s="24">
        <f>SUMIFS(Rekap!$D:$D,Rekap!$B:$B,Out!$B235,Rekap!$C:$C,Out!R$5)</f>
        <v>0</v>
      </c>
      <c r="S235" s="24">
        <f>SUMIFS(Rekap!$D:$D,Rekap!$B:$B,Out!$B235,Rekap!$C:$C,Out!S$5)</f>
        <v>0</v>
      </c>
      <c r="T235" s="24">
        <f>SUMIFS(Rekap!$D:$D,Rekap!$B:$B,Out!$B235,Rekap!$C:$C,Out!T$5)</f>
        <v>0</v>
      </c>
      <c r="V235" s="24">
        <f t="shared" si="3"/>
        <v>0</v>
      </c>
    </row>
    <row r="237" spans="2:22">
      <c r="B237" s="42" t="s">
        <v>21</v>
      </c>
      <c r="C237" s="24">
        <f t="shared" ref="C237:H237" si="4">SUM(C6:C235)</f>
        <v>0</v>
      </c>
      <c r="D237" s="24">
        <f t="shared" si="4"/>
        <v>0</v>
      </c>
      <c r="E237" s="24">
        <f t="shared" si="4"/>
        <v>0</v>
      </c>
      <c r="F237" s="24">
        <f t="shared" si="4"/>
        <v>0</v>
      </c>
      <c r="G237" s="24">
        <f t="shared" si="4"/>
        <v>0</v>
      </c>
      <c r="H237" s="24">
        <f t="shared" si="4"/>
        <v>0</v>
      </c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V237" s="24"/>
    </row>
  </sheetData>
  <sheetProtection password="EBF7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3:AA699"/>
  <sheetViews>
    <sheetView zoomScale="80" zoomScaleNormal="80" workbookViewId="0">
      <pane xSplit="3" ySplit="5" topLeftCell="D6" activePane="bottomRight" state="frozen"/>
      <selection activeCell="L17" sqref="L17"/>
      <selection pane="topRight" activeCell="L17" sqref="L17"/>
      <selection pane="bottomLeft" activeCell="L17" sqref="L17"/>
      <selection pane="bottomRight" activeCell="D5" sqref="D5"/>
    </sheetView>
  </sheetViews>
  <sheetFormatPr defaultColWidth="9.125" defaultRowHeight="14.25"/>
  <cols>
    <col min="1" max="1" width="21.5" style="58" hidden="1" customWidth="1"/>
    <col min="2" max="2" width="21.5" style="58" bestFit="1" customWidth="1"/>
    <col min="3" max="3" width="20.25" style="58" bestFit="1" customWidth="1"/>
    <col min="4" max="10" width="10.5" style="59" bestFit="1" customWidth="1"/>
    <col min="11" max="14" width="10.5" style="59" customWidth="1"/>
    <col min="15" max="21" width="10.5" style="59" bestFit="1" customWidth="1"/>
    <col min="22" max="22" width="9.125" style="59"/>
    <col min="23" max="23" width="9.25" style="59" bestFit="1" customWidth="1"/>
    <col min="24" max="25" width="9.125" style="58"/>
    <col min="26" max="26" width="9.25" style="59" customWidth="1"/>
    <col min="27" max="27" width="21.5" style="58" customWidth="1"/>
    <col min="28" max="16384" width="9.125" style="58"/>
  </cols>
  <sheetData>
    <row r="3" spans="1:27">
      <c r="C3" s="58" t="s">
        <v>18</v>
      </c>
    </row>
    <row r="5" spans="1:27" ht="15">
      <c r="A5" s="61" t="s">
        <v>1</v>
      </c>
      <c r="B5" s="61" t="s">
        <v>1</v>
      </c>
      <c r="C5" s="61" t="s">
        <v>113</v>
      </c>
      <c r="D5" s="102">
        <f>In!C5</f>
        <v>41802</v>
      </c>
      <c r="E5" s="102">
        <f>In!D5</f>
        <v>41803</v>
      </c>
      <c r="F5" s="102">
        <f>In!E5</f>
        <v>41804</v>
      </c>
      <c r="G5" s="102">
        <f>In!F5</f>
        <v>41805</v>
      </c>
      <c r="H5" s="102">
        <f>In!G5</f>
        <v>41806</v>
      </c>
      <c r="I5" s="102">
        <f>In!H5</f>
        <v>41807</v>
      </c>
      <c r="J5" s="102">
        <f>In!I5</f>
        <v>41808</v>
      </c>
      <c r="K5" s="102">
        <f>In!J5</f>
        <v>41809</v>
      </c>
      <c r="L5" s="102">
        <f>In!K5</f>
        <v>41810</v>
      </c>
      <c r="M5" s="102">
        <f>In!L5</f>
        <v>41811</v>
      </c>
      <c r="N5" s="102">
        <f>In!M5</f>
        <v>41812</v>
      </c>
      <c r="O5" s="102">
        <f>In!N5</f>
        <v>41813</v>
      </c>
      <c r="P5" s="102">
        <f>In!O5</f>
        <v>41814</v>
      </c>
      <c r="Q5" s="102">
        <f>In!P5</f>
        <v>41815</v>
      </c>
      <c r="R5" s="102">
        <f>In!Q5</f>
        <v>41816</v>
      </c>
      <c r="S5" s="102">
        <f>In!R5</f>
        <v>41817</v>
      </c>
      <c r="T5" s="102">
        <f>In!S5</f>
        <v>41818</v>
      </c>
      <c r="U5" s="102">
        <f>In!T5</f>
        <v>41819</v>
      </c>
      <c r="W5" s="60" t="s">
        <v>21</v>
      </c>
      <c r="Z5" s="60" t="s">
        <v>128</v>
      </c>
      <c r="AA5" s="61" t="s">
        <v>1</v>
      </c>
    </row>
    <row r="6" spans="1:27" ht="15">
      <c r="A6" s="62" t="str">
        <f>B6&amp;C6</f>
        <v>Leging SpandekIN</v>
      </c>
      <c r="B6" s="62" t="str">
        <f>AA6</f>
        <v>Leging Spandek</v>
      </c>
      <c r="C6" s="51" t="s">
        <v>18</v>
      </c>
      <c r="D6" s="63">
        <f>SUMIF(In!$B:$B,Stock!$B6,In!C:C)</f>
        <v>0</v>
      </c>
      <c r="E6" s="63">
        <f>SUMIF(In!$B:$B,Stock!$B6,In!D:D)+D8</f>
        <v>0</v>
      </c>
      <c r="F6" s="63">
        <f>SUMIF(In!$B:$B,Stock!$B6,In!E:E)+E8</f>
        <v>0</v>
      </c>
      <c r="G6" s="63">
        <f>SUMIF(In!$B:$B,Stock!$B6,In!F:F)+F8</f>
        <v>0</v>
      </c>
      <c r="H6" s="63">
        <f>SUMIF(In!$B:$B,Stock!$B6,In!G:G)+G8</f>
        <v>0</v>
      </c>
      <c r="I6" s="63">
        <f>SUMIF(In!$B:$B,Stock!$B6,In!H:H)+H8</f>
        <v>0</v>
      </c>
      <c r="J6" s="63">
        <f>SUMIF(In!$B:$B,Stock!$B6,In!I:I)+I8</f>
        <v>0</v>
      </c>
      <c r="K6" s="63">
        <f>SUMIF(In!$B:$B,Stock!$B6,In!J:J)+J8</f>
        <v>0</v>
      </c>
      <c r="L6" s="63">
        <f>SUMIF(In!$B:$B,Stock!$B6,In!K:K)+K8</f>
        <v>0</v>
      </c>
      <c r="M6" s="63">
        <f>SUMIF(In!$B:$B,Stock!$B6,In!L:L)+L8</f>
        <v>0</v>
      </c>
      <c r="N6" s="63">
        <f>SUMIF(In!$B:$B,Stock!$B6,In!M:M)+M8</f>
        <v>0</v>
      </c>
      <c r="O6" s="63">
        <f>SUMIF(In!$B:$B,Stock!$B6,In!N:N)+N8</f>
        <v>0</v>
      </c>
      <c r="P6" s="63">
        <f>SUMIF(In!$B:$B,Stock!$B6,In!O:O)+O8</f>
        <v>0</v>
      </c>
      <c r="Q6" s="63">
        <f>SUMIF(In!$B:$B,Stock!$B6,In!P:P)+P8</f>
        <v>0</v>
      </c>
      <c r="R6" s="63">
        <f>SUMIF(In!$B:$B,Stock!$B6,In!Q:Q)+Q8</f>
        <v>0</v>
      </c>
      <c r="S6" s="63">
        <f>SUMIF(In!$B:$B,Stock!$B6,In!R:R)+R8</f>
        <v>0</v>
      </c>
      <c r="T6" s="63">
        <f>SUMIF(In!$B:$B,Stock!$B6,In!S:S)+S8</f>
        <v>0</v>
      </c>
      <c r="U6" s="63">
        <f>SUMIF(In!$B:$B,Stock!$B6,In!T:T)+T8</f>
        <v>0</v>
      </c>
      <c r="W6" s="64">
        <f t="shared" ref="W6:W69" si="0">SUM(D6:U6)</f>
        <v>0</v>
      </c>
      <c r="Z6" s="64">
        <v>6</v>
      </c>
      <c r="AA6" s="65" t="str">
        <f>VLOOKUP($Z6,Master!$A:$B,2,FALSE)</f>
        <v>Leging Spandek</v>
      </c>
    </row>
    <row r="7" spans="1:27" ht="15">
      <c r="A7" s="66" t="str">
        <f t="shared" ref="A7:A70" si="1">B7&amp;C7</f>
        <v>Leging SpandekOUT</v>
      </c>
      <c r="B7" s="66" t="str">
        <f t="shared" ref="B7:B70" si="2">AA7</f>
        <v>Leging Spandek</v>
      </c>
      <c r="C7" s="52" t="s">
        <v>19</v>
      </c>
      <c r="D7" s="67">
        <f>SUMIF(Out!$B:$B,Stock!$B7,Out!C:C)</f>
        <v>0</v>
      </c>
      <c r="E7" s="67">
        <f>SUMIF(Out!$B:$B,Stock!$B7,Out!D:D)</f>
        <v>0</v>
      </c>
      <c r="F7" s="67">
        <f>SUMIF(Out!$B:$B,Stock!$B7,Out!E:E)</f>
        <v>0</v>
      </c>
      <c r="G7" s="67">
        <f>SUMIF(Out!$B:$B,Stock!$B7,Out!F:F)</f>
        <v>0</v>
      </c>
      <c r="H7" s="67">
        <f>SUMIF(Out!$B:$B,Stock!$B7,Out!G:G)</f>
        <v>0</v>
      </c>
      <c r="I7" s="67">
        <f>SUMIF(Out!$B:$B,Stock!$B7,Out!H:H)</f>
        <v>0</v>
      </c>
      <c r="J7" s="67">
        <f>SUMIF(Out!$B:$B,Stock!$B7,Out!I:I)</f>
        <v>0</v>
      </c>
      <c r="K7" s="67">
        <f>SUMIF(Out!$B:$B,Stock!$B7,Out!J:J)</f>
        <v>0</v>
      </c>
      <c r="L7" s="67">
        <f>SUMIF(Out!$B:$B,Stock!$B7,Out!K:K)</f>
        <v>0</v>
      </c>
      <c r="M7" s="67">
        <f>SUMIF(Out!$B:$B,Stock!$B7,Out!L:L)</f>
        <v>0</v>
      </c>
      <c r="N7" s="67">
        <f>SUMIF(Out!$B:$B,Stock!$B7,Out!M:M)</f>
        <v>0</v>
      </c>
      <c r="O7" s="67">
        <f>SUMIF(Out!$B:$B,Stock!$B7,Out!N:N)</f>
        <v>0</v>
      </c>
      <c r="P7" s="67">
        <f>SUMIF(Out!$B:$B,Stock!$B7,Out!O:O)</f>
        <v>0</v>
      </c>
      <c r="Q7" s="67">
        <f>SUMIF(Out!$B:$B,Stock!$B7,Out!P:P)</f>
        <v>0</v>
      </c>
      <c r="R7" s="67">
        <f>SUMIF(Out!$B:$B,Stock!$B7,Out!Q:Q)</f>
        <v>0</v>
      </c>
      <c r="S7" s="67">
        <f>SUMIF(Out!$B:$B,Stock!$B7,Out!R:R)</f>
        <v>0</v>
      </c>
      <c r="T7" s="67">
        <f>SUMIF(Out!$B:$B,Stock!$B7,Out!S:S)</f>
        <v>0</v>
      </c>
      <c r="U7" s="67">
        <f>SUMIF(Out!$B:$B,Stock!$B7,Out!T:T)</f>
        <v>0</v>
      </c>
      <c r="W7" s="68">
        <f t="shared" si="0"/>
        <v>0</v>
      </c>
      <c r="Z7" s="68">
        <v>6</v>
      </c>
      <c r="AA7" s="69" t="str">
        <f>VLOOKUP($Z7,Master!$A:$B,2,FALSE)</f>
        <v>Leging Spandek</v>
      </c>
    </row>
    <row r="8" spans="1:27" ht="15">
      <c r="A8" s="70" t="str">
        <f t="shared" si="1"/>
        <v>Leging SpandekBALANCE</v>
      </c>
      <c r="B8" s="70" t="str">
        <f t="shared" si="2"/>
        <v>Leging Spandek</v>
      </c>
      <c r="C8" s="53" t="s">
        <v>118</v>
      </c>
      <c r="D8" s="54">
        <f>D6-D7</f>
        <v>0</v>
      </c>
      <c r="E8" s="54">
        <f t="shared" ref="E8:U8" si="3">E6-E7</f>
        <v>0</v>
      </c>
      <c r="F8" s="54">
        <f t="shared" si="3"/>
        <v>0</v>
      </c>
      <c r="G8" s="54">
        <f t="shared" si="3"/>
        <v>0</v>
      </c>
      <c r="H8" s="54">
        <f t="shared" si="3"/>
        <v>0</v>
      </c>
      <c r="I8" s="54">
        <f t="shared" si="3"/>
        <v>0</v>
      </c>
      <c r="J8" s="54">
        <f t="shared" si="3"/>
        <v>0</v>
      </c>
      <c r="K8" s="54">
        <f>K6-K7</f>
        <v>0</v>
      </c>
      <c r="L8" s="54">
        <f>L6-L7</f>
        <v>0</v>
      </c>
      <c r="M8" s="54">
        <f>M6-M7</f>
        <v>0</v>
      </c>
      <c r="N8" s="54">
        <f>N6-N7</f>
        <v>0</v>
      </c>
      <c r="O8" s="54">
        <f t="shared" si="3"/>
        <v>0</v>
      </c>
      <c r="P8" s="54">
        <f t="shared" si="3"/>
        <v>0</v>
      </c>
      <c r="Q8" s="54">
        <f t="shared" si="3"/>
        <v>0</v>
      </c>
      <c r="R8" s="54">
        <f t="shared" si="3"/>
        <v>0</v>
      </c>
      <c r="S8" s="54">
        <f t="shared" si="3"/>
        <v>0</v>
      </c>
      <c r="T8" s="54">
        <f t="shared" si="3"/>
        <v>0</v>
      </c>
      <c r="U8" s="54">
        <f t="shared" si="3"/>
        <v>0</v>
      </c>
      <c r="W8" s="71">
        <f t="shared" si="0"/>
        <v>0</v>
      </c>
      <c r="Z8" s="71">
        <v>6</v>
      </c>
      <c r="AA8" s="72" t="str">
        <f>VLOOKUP($Z8,Master!$A:$B,2,FALSE)</f>
        <v>Leging Spandek</v>
      </c>
    </row>
    <row r="9" spans="1:27" ht="15">
      <c r="A9" s="62" t="str">
        <f t="shared" si="1"/>
        <v>celana santaiIN</v>
      </c>
      <c r="B9" s="62" t="str">
        <f t="shared" si="2"/>
        <v>celana santai</v>
      </c>
      <c r="C9" s="51" t="s">
        <v>18</v>
      </c>
      <c r="D9" s="63">
        <f>SUMIF(In!$B:$B,Stock!$B9,In!C:C)</f>
        <v>0</v>
      </c>
      <c r="E9" s="63">
        <f>SUMIF(In!$B:$B,Stock!$B9,In!D:D)+D11</f>
        <v>0</v>
      </c>
      <c r="F9" s="63">
        <f>SUMIF(In!$B:$B,Stock!$B9,In!E:E)+E11</f>
        <v>0</v>
      </c>
      <c r="G9" s="63">
        <f>SUMIF(In!$B:$B,Stock!$B9,In!F:F)+F11</f>
        <v>0</v>
      </c>
      <c r="H9" s="63">
        <f>SUMIF(In!$B:$B,Stock!$B9,In!G:G)+G11</f>
        <v>0</v>
      </c>
      <c r="I9" s="63">
        <f>SUMIF(In!$B:$B,Stock!$B9,In!H:H)+H11</f>
        <v>0</v>
      </c>
      <c r="J9" s="63">
        <f>SUMIF(In!$B:$B,Stock!$B9,In!I:I)+I11</f>
        <v>0</v>
      </c>
      <c r="K9" s="63">
        <f>SUMIF(In!$B:$B,Stock!$B9,In!J:J)+J11</f>
        <v>0</v>
      </c>
      <c r="L9" s="63">
        <f>SUMIF(In!$B:$B,Stock!$B9,In!K:K)+K11</f>
        <v>0</v>
      </c>
      <c r="M9" s="63">
        <f>SUMIF(In!$B:$B,Stock!$B9,In!L:L)+L11</f>
        <v>0</v>
      </c>
      <c r="N9" s="63">
        <f>SUMIF(In!$B:$B,Stock!$B9,In!M:M)+M11</f>
        <v>0</v>
      </c>
      <c r="O9" s="63">
        <f>SUMIF(In!$B:$B,Stock!$B9,In!N:N)+N11</f>
        <v>0</v>
      </c>
      <c r="P9" s="63">
        <f>SUMIF(In!$B:$B,Stock!$B9,In!O:O)+O11</f>
        <v>0</v>
      </c>
      <c r="Q9" s="63">
        <f>SUMIF(In!$B:$B,Stock!$B9,In!P:P)+P11</f>
        <v>0</v>
      </c>
      <c r="R9" s="63">
        <f>SUMIF(In!$B:$B,Stock!$B9,In!Q:Q)+Q11</f>
        <v>0</v>
      </c>
      <c r="S9" s="63">
        <f>SUMIF(In!$B:$B,Stock!$B9,In!R:R)+R11</f>
        <v>0</v>
      </c>
      <c r="T9" s="63">
        <f>SUMIF(In!$B:$B,Stock!$B9,In!S:S)+S11</f>
        <v>0</v>
      </c>
      <c r="U9" s="63">
        <f>SUMIF(In!$B:$B,Stock!$B9,In!T:T)+T11</f>
        <v>0</v>
      </c>
      <c r="W9" s="64">
        <f t="shared" si="0"/>
        <v>0</v>
      </c>
      <c r="Z9" s="64">
        <f>Z6+1</f>
        <v>7</v>
      </c>
      <c r="AA9" s="65" t="str">
        <f>VLOOKUP($Z9,Master!$A:$B,2,FALSE)</f>
        <v>celana santai</v>
      </c>
    </row>
    <row r="10" spans="1:27" ht="15">
      <c r="A10" s="66" t="str">
        <f t="shared" si="1"/>
        <v>celana santaiOUT</v>
      </c>
      <c r="B10" s="66" t="str">
        <f t="shared" si="2"/>
        <v>celana santai</v>
      </c>
      <c r="C10" s="52" t="s">
        <v>19</v>
      </c>
      <c r="D10" s="67">
        <f>SUMIF(Out!$B:$B,Stock!$B10,Out!C:C)</f>
        <v>0</v>
      </c>
      <c r="E10" s="67">
        <f>SUMIF(Out!$B:$B,Stock!$B10,Out!D:D)</f>
        <v>0</v>
      </c>
      <c r="F10" s="67">
        <f>SUMIF(Out!$B:$B,Stock!$B10,Out!E:E)</f>
        <v>0</v>
      </c>
      <c r="G10" s="67">
        <f>SUMIF(Out!$B:$B,Stock!$B10,Out!F:F)</f>
        <v>0</v>
      </c>
      <c r="H10" s="67">
        <f>SUMIF(Out!$B:$B,Stock!$B10,Out!G:G)</f>
        <v>0</v>
      </c>
      <c r="I10" s="67">
        <f>SUMIF(Out!$B:$B,Stock!$B10,Out!H:H)</f>
        <v>0</v>
      </c>
      <c r="J10" s="67">
        <f>SUMIF(Out!$B:$B,Stock!$B10,Out!I:I)</f>
        <v>0</v>
      </c>
      <c r="K10" s="67">
        <f>SUMIF(Out!$B:$B,Stock!$B10,Out!J:J)</f>
        <v>0</v>
      </c>
      <c r="L10" s="67">
        <f>SUMIF(Out!$B:$B,Stock!$B10,Out!K:K)</f>
        <v>0</v>
      </c>
      <c r="M10" s="67">
        <f>SUMIF(Out!$B:$B,Stock!$B10,Out!L:L)</f>
        <v>0</v>
      </c>
      <c r="N10" s="67">
        <f>SUMIF(Out!$B:$B,Stock!$B10,Out!M:M)</f>
        <v>0</v>
      </c>
      <c r="O10" s="67">
        <f>SUMIF(Out!$B:$B,Stock!$B10,Out!N:N)</f>
        <v>0</v>
      </c>
      <c r="P10" s="67">
        <f>SUMIF(Out!$B:$B,Stock!$B10,Out!O:O)</f>
        <v>0</v>
      </c>
      <c r="Q10" s="67">
        <f>SUMIF(Out!$B:$B,Stock!$B10,Out!P:P)</f>
        <v>0</v>
      </c>
      <c r="R10" s="67">
        <f>SUMIF(Out!$B:$B,Stock!$B10,Out!Q:Q)</f>
        <v>0</v>
      </c>
      <c r="S10" s="67">
        <f>SUMIF(Out!$B:$B,Stock!$B10,Out!R:R)</f>
        <v>0</v>
      </c>
      <c r="T10" s="67">
        <f>SUMIF(Out!$B:$B,Stock!$B10,Out!S:S)</f>
        <v>0</v>
      </c>
      <c r="U10" s="67">
        <f>SUMIF(Out!$B:$B,Stock!$B10,Out!T:T)</f>
        <v>0</v>
      </c>
      <c r="W10" s="68">
        <f t="shared" si="0"/>
        <v>0</v>
      </c>
      <c r="Z10" s="68">
        <f t="shared" ref="Z10:Z73" si="4">Z7+1</f>
        <v>7</v>
      </c>
      <c r="AA10" s="69" t="str">
        <f>VLOOKUP($Z10,Master!$A:$B,2,FALSE)</f>
        <v>celana santai</v>
      </c>
    </row>
    <row r="11" spans="1:27" ht="15">
      <c r="A11" s="70" t="str">
        <f t="shared" si="1"/>
        <v>celana santaiBALANCE</v>
      </c>
      <c r="B11" s="70" t="str">
        <f t="shared" si="2"/>
        <v>celana santai</v>
      </c>
      <c r="C11" s="53" t="s">
        <v>118</v>
      </c>
      <c r="D11" s="54">
        <f t="shared" ref="D11:U11" si="5">D9-D10</f>
        <v>0</v>
      </c>
      <c r="E11" s="54">
        <f t="shared" si="5"/>
        <v>0</v>
      </c>
      <c r="F11" s="54">
        <f t="shared" si="5"/>
        <v>0</v>
      </c>
      <c r="G11" s="54">
        <f t="shared" si="5"/>
        <v>0</v>
      </c>
      <c r="H11" s="54">
        <f t="shared" si="5"/>
        <v>0</v>
      </c>
      <c r="I11" s="54">
        <f t="shared" si="5"/>
        <v>0</v>
      </c>
      <c r="J11" s="54">
        <f t="shared" si="5"/>
        <v>0</v>
      </c>
      <c r="K11" s="54">
        <f t="shared" si="5"/>
        <v>0</v>
      </c>
      <c r="L11" s="54">
        <f t="shared" si="5"/>
        <v>0</v>
      </c>
      <c r="M11" s="54">
        <f t="shared" si="5"/>
        <v>0</v>
      </c>
      <c r="N11" s="54">
        <f t="shared" si="5"/>
        <v>0</v>
      </c>
      <c r="O11" s="54">
        <f t="shared" si="5"/>
        <v>0</v>
      </c>
      <c r="P11" s="54">
        <f t="shared" si="5"/>
        <v>0</v>
      </c>
      <c r="Q11" s="54">
        <f t="shared" si="5"/>
        <v>0</v>
      </c>
      <c r="R11" s="54">
        <f t="shared" si="5"/>
        <v>0</v>
      </c>
      <c r="S11" s="54">
        <f t="shared" si="5"/>
        <v>0</v>
      </c>
      <c r="T11" s="54">
        <f t="shared" si="5"/>
        <v>0</v>
      </c>
      <c r="U11" s="54">
        <f t="shared" si="5"/>
        <v>0</v>
      </c>
      <c r="W11" s="71">
        <f t="shared" si="0"/>
        <v>0</v>
      </c>
      <c r="Z11" s="71">
        <f t="shared" si="4"/>
        <v>7</v>
      </c>
      <c r="AA11" s="72" t="str">
        <f>VLOOKUP($Z11,Master!$A:$B,2,FALSE)</f>
        <v>celana santai</v>
      </c>
    </row>
    <row r="12" spans="1:27" ht="15">
      <c r="A12" s="62" t="str">
        <f t="shared" si="1"/>
        <v>Kaos Bola 1-5IN</v>
      </c>
      <c r="B12" s="62" t="str">
        <f t="shared" si="2"/>
        <v>Kaos Bola 1-5</v>
      </c>
      <c r="C12" s="51" t="s">
        <v>18</v>
      </c>
      <c r="D12" s="63">
        <f>SUMIF(In!$B:$B,Stock!$B12,In!C:C)</f>
        <v>0</v>
      </c>
      <c r="E12" s="63">
        <f>SUMIF(In!$B:$B,Stock!$B12,In!D:D)+D14</f>
        <v>0</v>
      </c>
      <c r="F12" s="63">
        <f>SUMIF(In!$B:$B,Stock!$B12,In!E:E)+E14</f>
        <v>0</v>
      </c>
      <c r="G12" s="63">
        <f>SUMIF(In!$B:$B,Stock!$B12,In!F:F)+F14</f>
        <v>0</v>
      </c>
      <c r="H12" s="63">
        <f>SUMIF(In!$B:$B,Stock!$B12,In!G:G)+G14</f>
        <v>0</v>
      </c>
      <c r="I12" s="63">
        <f>SUMIF(In!$B:$B,Stock!$B12,In!H:H)+H14</f>
        <v>0</v>
      </c>
      <c r="J12" s="63">
        <f>SUMIF(In!$B:$B,Stock!$B12,In!I:I)+I14</f>
        <v>0</v>
      </c>
      <c r="K12" s="63">
        <f>SUMIF(In!$B:$B,Stock!$B12,In!J:J)+J14</f>
        <v>0</v>
      </c>
      <c r="L12" s="63">
        <f>SUMIF(In!$B:$B,Stock!$B12,In!K:K)+K14</f>
        <v>0</v>
      </c>
      <c r="M12" s="63">
        <f>SUMIF(In!$B:$B,Stock!$B12,In!L:L)+L14</f>
        <v>0</v>
      </c>
      <c r="N12" s="63">
        <f>SUMIF(In!$B:$B,Stock!$B12,In!M:M)+M14</f>
        <v>0</v>
      </c>
      <c r="O12" s="63">
        <f>SUMIF(In!$B:$B,Stock!$B12,In!N:N)+N14</f>
        <v>0</v>
      </c>
      <c r="P12" s="63">
        <f>SUMIF(In!$B:$B,Stock!$B12,In!O:O)+O14</f>
        <v>0</v>
      </c>
      <c r="Q12" s="63">
        <f>SUMIF(In!$B:$B,Stock!$B12,In!P:P)+P14</f>
        <v>0</v>
      </c>
      <c r="R12" s="63">
        <f>SUMIF(In!$B:$B,Stock!$B12,In!Q:Q)+Q14</f>
        <v>0</v>
      </c>
      <c r="S12" s="63">
        <f>SUMIF(In!$B:$B,Stock!$B12,In!R:R)+R14</f>
        <v>0</v>
      </c>
      <c r="T12" s="63">
        <f>SUMIF(In!$B:$B,Stock!$B12,In!S:S)+S14</f>
        <v>0</v>
      </c>
      <c r="U12" s="63">
        <f>SUMIF(In!$B:$B,Stock!$B12,In!T:T)+T14</f>
        <v>0</v>
      </c>
      <c r="W12" s="64">
        <f t="shared" si="0"/>
        <v>0</v>
      </c>
      <c r="Z12" s="64">
        <f t="shared" si="4"/>
        <v>8</v>
      </c>
      <c r="AA12" s="65" t="str">
        <f>VLOOKUP($Z12,Master!$A:$B,2,FALSE)</f>
        <v>Kaos Bola 1-5</v>
      </c>
    </row>
    <row r="13" spans="1:27" ht="15">
      <c r="A13" s="66" t="str">
        <f t="shared" si="1"/>
        <v>Kaos Bola 1-5OUT</v>
      </c>
      <c r="B13" s="66" t="str">
        <f t="shared" si="2"/>
        <v>Kaos Bola 1-5</v>
      </c>
      <c r="C13" s="52" t="s">
        <v>19</v>
      </c>
      <c r="D13" s="67">
        <f>SUMIF(Out!$B:$B,Stock!$B13,Out!C:C)</f>
        <v>0</v>
      </c>
      <c r="E13" s="67">
        <f>SUMIF(Out!$B:$B,Stock!$B13,Out!D:D)</f>
        <v>0</v>
      </c>
      <c r="F13" s="67">
        <f>SUMIF(Out!$B:$B,Stock!$B13,Out!E:E)</f>
        <v>0</v>
      </c>
      <c r="G13" s="67">
        <f>SUMIF(Out!$B:$B,Stock!$B13,Out!F:F)</f>
        <v>0</v>
      </c>
      <c r="H13" s="67">
        <f>SUMIF(Out!$B:$B,Stock!$B13,Out!G:G)</f>
        <v>0</v>
      </c>
      <c r="I13" s="67">
        <f>SUMIF(Out!$B:$B,Stock!$B13,Out!H:H)</f>
        <v>0</v>
      </c>
      <c r="J13" s="67">
        <f>SUMIF(Out!$B:$B,Stock!$B13,Out!I:I)</f>
        <v>0</v>
      </c>
      <c r="K13" s="67">
        <f>SUMIF(Out!$B:$B,Stock!$B13,Out!J:J)</f>
        <v>0</v>
      </c>
      <c r="L13" s="67">
        <f>SUMIF(Out!$B:$B,Stock!$B13,Out!K:K)</f>
        <v>0</v>
      </c>
      <c r="M13" s="67">
        <f>SUMIF(Out!$B:$B,Stock!$B13,Out!L:L)</f>
        <v>0</v>
      </c>
      <c r="N13" s="67">
        <f>SUMIF(Out!$B:$B,Stock!$B13,Out!M:M)</f>
        <v>0</v>
      </c>
      <c r="O13" s="67">
        <f>SUMIF(Out!$B:$B,Stock!$B13,Out!N:N)</f>
        <v>0</v>
      </c>
      <c r="P13" s="67">
        <f>SUMIF(Out!$B:$B,Stock!$B13,Out!O:O)</f>
        <v>0</v>
      </c>
      <c r="Q13" s="67">
        <f>SUMIF(Out!$B:$B,Stock!$B13,Out!P:P)</f>
        <v>0</v>
      </c>
      <c r="R13" s="67">
        <f>SUMIF(Out!$B:$B,Stock!$B13,Out!Q:Q)</f>
        <v>0</v>
      </c>
      <c r="S13" s="67">
        <f>SUMIF(Out!$B:$B,Stock!$B13,Out!R:R)</f>
        <v>0</v>
      </c>
      <c r="T13" s="67">
        <f>SUMIF(Out!$B:$B,Stock!$B13,Out!S:S)</f>
        <v>0</v>
      </c>
      <c r="U13" s="67">
        <f>SUMIF(Out!$B:$B,Stock!$B13,Out!T:T)</f>
        <v>0</v>
      </c>
      <c r="W13" s="68">
        <f t="shared" si="0"/>
        <v>0</v>
      </c>
      <c r="Z13" s="68">
        <f t="shared" si="4"/>
        <v>8</v>
      </c>
      <c r="AA13" s="69" t="str">
        <f>VLOOKUP($Z13,Master!$A:$B,2,FALSE)</f>
        <v>Kaos Bola 1-5</v>
      </c>
    </row>
    <row r="14" spans="1:27" ht="15">
      <c r="A14" s="70" t="str">
        <f t="shared" si="1"/>
        <v>Kaos Bola 1-5BALANCE</v>
      </c>
      <c r="B14" s="70" t="str">
        <f t="shared" si="2"/>
        <v>Kaos Bola 1-5</v>
      </c>
      <c r="C14" s="53" t="s">
        <v>118</v>
      </c>
      <c r="D14" s="54">
        <f t="shared" ref="D14:U14" si="6">D12-D13</f>
        <v>0</v>
      </c>
      <c r="E14" s="54">
        <f t="shared" si="6"/>
        <v>0</v>
      </c>
      <c r="F14" s="54">
        <f t="shared" si="6"/>
        <v>0</v>
      </c>
      <c r="G14" s="54">
        <f t="shared" si="6"/>
        <v>0</v>
      </c>
      <c r="H14" s="54">
        <f t="shared" si="6"/>
        <v>0</v>
      </c>
      <c r="I14" s="54">
        <f t="shared" si="6"/>
        <v>0</v>
      </c>
      <c r="J14" s="54">
        <f t="shared" si="6"/>
        <v>0</v>
      </c>
      <c r="K14" s="54">
        <f t="shared" si="6"/>
        <v>0</v>
      </c>
      <c r="L14" s="54">
        <f t="shared" si="6"/>
        <v>0</v>
      </c>
      <c r="M14" s="54">
        <f t="shared" si="6"/>
        <v>0</v>
      </c>
      <c r="N14" s="54">
        <f t="shared" si="6"/>
        <v>0</v>
      </c>
      <c r="O14" s="54">
        <f t="shared" si="6"/>
        <v>0</v>
      </c>
      <c r="P14" s="54">
        <f t="shared" si="6"/>
        <v>0</v>
      </c>
      <c r="Q14" s="54">
        <f t="shared" si="6"/>
        <v>0</v>
      </c>
      <c r="R14" s="54">
        <f t="shared" si="6"/>
        <v>0</v>
      </c>
      <c r="S14" s="54">
        <f t="shared" si="6"/>
        <v>0</v>
      </c>
      <c r="T14" s="54">
        <f t="shared" si="6"/>
        <v>0</v>
      </c>
      <c r="U14" s="54">
        <f t="shared" si="6"/>
        <v>0</v>
      </c>
      <c r="W14" s="71">
        <f t="shared" si="0"/>
        <v>0</v>
      </c>
      <c r="Z14" s="71">
        <f t="shared" si="4"/>
        <v>8</v>
      </c>
      <c r="AA14" s="72" t="str">
        <f>VLOOKUP($Z14,Master!$A:$B,2,FALSE)</f>
        <v>Kaos Bola 1-5</v>
      </c>
    </row>
    <row r="15" spans="1:27" ht="15">
      <c r="A15" s="62" t="str">
        <f t="shared" si="1"/>
        <v>celana motifIN</v>
      </c>
      <c r="B15" s="62" t="str">
        <f t="shared" si="2"/>
        <v>celana motif</v>
      </c>
      <c r="C15" s="51" t="s">
        <v>18</v>
      </c>
      <c r="D15" s="63">
        <f>SUMIF(In!$B:$B,Stock!$B15,In!C:C)</f>
        <v>0</v>
      </c>
      <c r="E15" s="63">
        <f>SUMIF(In!$B:$B,Stock!$B15,In!D:D)+D17</f>
        <v>0</v>
      </c>
      <c r="F15" s="63">
        <f>SUMIF(In!$B:$B,Stock!$B15,In!E:E)+E17</f>
        <v>0</v>
      </c>
      <c r="G15" s="63">
        <f>SUMIF(In!$B:$B,Stock!$B15,In!F:F)+F17</f>
        <v>0</v>
      </c>
      <c r="H15" s="63">
        <f>SUMIF(In!$B:$B,Stock!$B15,In!G:G)+G17</f>
        <v>0</v>
      </c>
      <c r="I15" s="63">
        <f>SUMIF(In!$B:$B,Stock!$B15,In!H:H)+H17</f>
        <v>0</v>
      </c>
      <c r="J15" s="63">
        <f>SUMIF(In!$B:$B,Stock!$B15,In!I:I)+I17</f>
        <v>0</v>
      </c>
      <c r="K15" s="63">
        <f>SUMIF(In!$B:$B,Stock!$B15,In!J:J)+J17</f>
        <v>0</v>
      </c>
      <c r="L15" s="63">
        <f>SUMIF(In!$B:$B,Stock!$B15,In!K:K)+K17</f>
        <v>0</v>
      </c>
      <c r="M15" s="63">
        <f>SUMIF(In!$B:$B,Stock!$B15,In!L:L)+L17</f>
        <v>0</v>
      </c>
      <c r="N15" s="63">
        <f>SUMIF(In!$B:$B,Stock!$B15,In!M:M)+M17</f>
        <v>0</v>
      </c>
      <c r="O15" s="63">
        <f>SUMIF(In!$B:$B,Stock!$B15,In!N:N)+N17</f>
        <v>0</v>
      </c>
      <c r="P15" s="63">
        <f>SUMIF(In!$B:$B,Stock!$B15,In!O:O)+O17</f>
        <v>0</v>
      </c>
      <c r="Q15" s="63">
        <f>SUMIF(In!$B:$B,Stock!$B15,In!P:P)+P17</f>
        <v>0</v>
      </c>
      <c r="R15" s="63">
        <f>SUMIF(In!$B:$B,Stock!$B15,In!Q:Q)+Q17</f>
        <v>0</v>
      </c>
      <c r="S15" s="63">
        <f>SUMIF(In!$B:$B,Stock!$B15,In!R:R)+R17</f>
        <v>0</v>
      </c>
      <c r="T15" s="63">
        <f>SUMIF(In!$B:$B,Stock!$B15,In!S:S)+S17</f>
        <v>0</v>
      </c>
      <c r="U15" s="63">
        <f>SUMIF(In!$B:$B,Stock!$B15,In!T:T)+T17</f>
        <v>0</v>
      </c>
      <c r="W15" s="64">
        <f t="shared" si="0"/>
        <v>0</v>
      </c>
      <c r="Z15" s="64">
        <f t="shared" si="4"/>
        <v>9</v>
      </c>
      <c r="AA15" s="65" t="str">
        <f>VLOOKUP($Z15,Master!$A:$B,2,FALSE)</f>
        <v>celana motif</v>
      </c>
    </row>
    <row r="16" spans="1:27" ht="15">
      <c r="A16" s="66" t="str">
        <f t="shared" si="1"/>
        <v>celana motifOUT</v>
      </c>
      <c r="B16" s="66" t="str">
        <f t="shared" si="2"/>
        <v>celana motif</v>
      </c>
      <c r="C16" s="52" t="s">
        <v>19</v>
      </c>
      <c r="D16" s="67">
        <f>SUMIF(Out!$B:$B,Stock!$B16,Out!C:C)</f>
        <v>0</v>
      </c>
      <c r="E16" s="67">
        <f>SUMIF(Out!$B:$B,Stock!$B16,Out!D:D)</f>
        <v>0</v>
      </c>
      <c r="F16" s="67">
        <f>SUMIF(Out!$B:$B,Stock!$B16,Out!E:E)</f>
        <v>0</v>
      </c>
      <c r="G16" s="67">
        <f>SUMIF(Out!$B:$B,Stock!$B16,Out!F:F)</f>
        <v>0</v>
      </c>
      <c r="H16" s="67">
        <f>SUMIF(Out!$B:$B,Stock!$B16,Out!G:G)</f>
        <v>0</v>
      </c>
      <c r="I16" s="67">
        <f>SUMIF(Out!$B:$B,Stock!$B16,Out!H:H)</f>
        <v>0</v>
      </c>
      <c r="J16" s="67">
        <f>SUMIF(Out!$B:$B,Stock!$B16,Out!I:I)</f>
        <v>0</v>
      </c>
      <c r="K16" s="67">
        <f>SUMIF(Out!$B:$B,Stock!$B16,Out!J:J)</f>
        <v>0</v>
      </c>
      <c r="L16" s="67">
        <f>SUMIF(Out!$B:$B,Stock!$B16,Out!K:K)</f>
        <v>0</v>
      </c>
      <c r="M16" s="67">
        <f>SUMIF(Out!$B:$B,Stock!$B16,Out!L:L)</f>
        <v>0</v>
      </c>
      <c r="N16" s="67">
        <f>SUMIF(Out!$B:$B,Stock!$B16,Out!M:M)</f>
        <v>0</v>
      </c>
      <c r="O16" s="67">
        <f>SUMIF(Out!$B:$B,Stock!$B16,Out!N:N)</f>
        <v>0</v>
      </c>
      <c r="P16" s="67">
        <f>SUMIF(Out!$B:$B,Stock!$B16,Out!O:O)</f>
        <v>0</v>
      </c>
      <c r="Q16" s="67">
        <f>SUMIF(Out!$B:$B,Stock!$B16,Out!P:P)</f>
        <v>0</v>
      </c>
      <c r="R16" s="67">
        <f>SUMIF(Out!$B:$B,Stock!$B16,Out!Q:Q)</f>
        <v>0</v>
      </c>
      <c r="S16" s="67">
        <f>SUMIF(Out!$B:$B,Stock!$B16,Out!R:R)</f>
        <v>0</v>
      </c>
      <c r="T16" s="67">
        <f>SUMIF(Out!$B:$B,Stock!$B16,Out!S:S)</f>
        <v>0</v>
      </c>
      <c r="U16" s="67">
        <f>SUMIF(Out!$B:$B,Stock!$B16,Out!T:T)</f>
        <v>0</v>
      </c>
      <c r="W16" s="68">
        <f t="shared" si="0"/>
        <v>0</v>
      </c>
      <c r="Z16" s="68">
        <f t="shared" si="4"/>
        <v>9</v>
      </c>
      <c r="AA16" s="69" t="str">
        <f>VLOOKUP($Z16,Master!$A:$B,2,FALSE)</f>
        <v>celana motif</v>
      </c>
    </row>
    <row r="17" spans="1:27" ht="15">
      <c r="A17" s="70" t="str">
        <f t="shared" si="1"/>
        <v>celana motifBALANCE</v>
      </c>
      <c r="B17" s="70" t="str">
        <f t="shared" si="2"/>
        <v>celana motif</v>
      </c>
      <c r="C17" s="53" t="s">
        <v>118</v>
      </c>
      <c r="D17" s="54">
        <f t="shared" ref="D17:U17" si="7">D15-D16</f>
        <v>0</v>
      </c>
      <c r="E17" s="54">
        <f t="shared" si="7"/>
        <v>0</v>
      </c>
      <c r="F17" s="54">
        <f t="shared" si="7"/>
        <v>0</v>
      </c>
      <c r="G17" s="54">
        <f t="shared" si="7"/>
        <v>0</v>
      </c>
      <c r="H17" s="54">
        <f t="shared" si="7"/>
        <v>0</v>
      </c>
      <c r="I17" s="54">
        <f t="shared" si="7"/>
        <v>0</v>
      </c>
      <c r="J17" s="54">
        <f t="shared" si="7"/>
        <v>0</v>
      </c>
      <c r="K17" s="54">
        <f t="shared" si="7"/>
        <v>0</v>
      </c>
      <c r="L17" s="54">
        <f t="shared" si="7"/>
        <v>0</v>
      </c>
      <c r="M17" s="54">
        <f t="shared" si="7"/>
        <v>0</v>
      </c>
      <c r="N17" s="54">
        <f t="shared" si="7"/>
        <v>0</v>
      </c>
      <c r="O17" s="54">
        <f t="shared" si="7"/>
        <v>0</v>
      </c>
      <c r="P17" s="54">
        <f t="shared" si="7"/>
        <v>0</v>
      </c>
      <c r="Q17" s="54">
        <f t="shared" si="7"/>
        <v>0</v>
      </c>
      <c r="R17" s="54">
        <f t="shared" si="7"/>
        <v>0</v>
      </c>
      <c r="S17" s="54">
        <f t="shared" si="7"/>
        <v>0</v>
      </c>
      <c r="T17" s="54">
        <f t="shared" si="7"/>
        <v>0</v>
      </c>
      <c r="U17" s="54">
        <f t="shared" si="7"/>
        <v>0</v>
      </c>
      <c r="W17" s="71">
        <f t="shared" si="0"/>
        <v>0</v>
      </c>
      <c r="Z17" s="71">
        <f t="shared" si="4"/>
        <v>9</v>
      </c>
      <c r="AA17" s="72" t="str">
        <f>VLOOKUP($Z17,Master!$A:$B,2,FALSE)</f>
        <v>celana motif</v>
      </c>
    </row>
    <row r="18" spans="1:27" ht="15">
      <c r="A18" s="62" t="str">
        <f t="shared" si="1"/>
        <v>celana lorengIN</v>
      </c>
      <c r="B18" s="62" t="str">
        <f t="shared" si="2"/>
        <v>celana loreng</v>
      </c>
      <c r="C18" s="51" t="s">
        <v>18</v>
      </c>
      <c r="D18" s="63">
        <f>SUMIF(In!$B:$B,Stock!$B18,In!C:C)</f>
        <v>0</v>
      </c>
      <c r="E18" s="63">
        <f>SUMIF(In!$B:$B,Stock!$B18,In!D:D)+D20</f>
        <v>0</v>
      </c>
      <c r="F18" s="63">
        <f>SUMIF(In!$B:$B,Stock!$B18,In!E:E)+E20</f>
        <v>0</v>
      </c>
      <c r="G18" s="63">
        <f>SUMIF(In!$B:$B,Stock!$B18,In!F:F)+F20</f>
        <v>0</v>
      </c>
      <c r="H18" s="63">
        <f>SUMIF(In!$B:$B,Stock!$B18,In!G:G)+G20</f>
        <v>0</v>
      </c>
      <c r="I18" s="63">
        <f>SUMIF(In!$B:$B,Stock!$B18,In!H:H)+H20</f>
        <v>0</v>
      </c>
      <c r="J18" s="63">
        <f>SUMIF(In!$B:$B,Stock!$B18,In!I:I)+I20</f>
        <v>0</v>
      </c>
      <c r="K18" s="63">
        <f>SUMIF(In!$B:$B,Stock!$B18,In!J:J)+J20</f>
        <v>0</v>
      </c>
      <c r="L18" s="63">
        <f>SUMIF(In!$B:$B,Stock!$B18,In!K:K)+K20</f>
        <v>0</v>
      </c>
      <c r="M18" s="63">
        <f>SUMIF(In!$B:$B,Stock!$B18,In!L:L)+L20</f>
        <v>0</v>
      </c>
      <c r="N18" s="63">
        <f>SUMIF(In!$B:$B,Stock!$B18,In!M:M)+M20</f>
        <v>0</v>
      </c>
      <c r="O18" s="63">
        <f>SUMIF(In!$B:$B,Stock!$B18,In!N:N)+N20</f>
        <v>0</v>
      </c>
      <c r="P18" s="63">
        <f>SUMIF(In!$B:$B,Stock!$B18,In!O:O)+O20</f>
        <v>0</v>
      </c>
      <c r="Q18" s="63">
        <f>SUMIF(In!$B:$B,Stock!$B18,In!P:P)+P20</f>
        <v>0</v>
      </c>
      <c r="R18" s="63">
        <f>SUMIF(In!$B:$B,Stock!$B18,In!Q:Q)+Q20</f>
        <v>0</v>
      </c>
      <c r="S18" s="63">
        <f>SUMIF(In!$B:$B,Stock!$B18,In!R:R)+R20</f>
        <v>0</v>
      </c>
      <c r="T18" s="63">
        <f>SUMIF(In!$B:$B,Stock!$B18,In!S:S)+S20</f>
        <v>0</v>
      </c>
      <c r="U18" s="63">
        <f>SUMIF(In!$B:$B,Stock!$B18,In!T:T)+T20</f>
        <v>0</v>
      </c>
      <c r="W18" s="64">
        <f t="shared" si="0"/>
        <v>0</v>
      </c>
      <c r="Z18" s="64">
        <f t="shared" si="4"/>
        <v>10</v>
      </c>
      <c r="AA18" s="65" t="str">
        <f>VLOOKUP($Z18,Master!$A:$B,2,FALSE)</f>
        <v>celana loreng</v>
      </c>
    </row>
    <row r="19" spans="1:27" ht="15">
      <c r="A19" s="66" t="str">
        <f t="shared" si="1"/>
        <v>celana lorengOUT</v>
      </c>
      <c r="B19" s="66" t="str">
        <f t="shared" si="2"/>
        <v>celana loreng</v>
      </c>
      <c r="C19" s="52" t="s">
        <v>19</v>
      </c>
      <c r="D19" s="67">
        <f>SUMIF(Out!$B:$B,Stock!$B19,Out!C:C)</f>
        <v>0</v>
      </c>
      <c r="E19" s="67">
        <f>SUMIF(Out!$B:$B,Stock!$B19,Out!D:D)</f>
        <v>0</v>
      </c>
      <c r="F19" s="67">
        <f>SUMIF(Out!$B:$B,Stock!$B19,Out!E:E)</f>
        <v>0</v>
      </c>
      <c r="G19" s="67">
        <f>SUMIF(Out!$B:$B,Stock!$B19,Out!F:F)</f>
        <v>0</v>
      </c>
      <c r="H19" s="67">
        <f>SUMIF(Out!$B:$B,Stock!$B19,Out!G:G)</f>
        <v>0</v>
      </c>
      <c r="I19" s="67">
        <f>SUMIF(Out!$B:$B,Stock!$B19,Out!H:H)</f>
        <v>0</v>
      </c>
      <c r="J19" s="67">
        <f>SUMIF(Out!$B:$B,Stock!$B19,Out!I:I)</f>
        <v>0</v>
      </c>
      <c r="K19" s="67">
        <f>SUMIF(Out!$B:$B,Stock!$B19,Out!J:J)</f>
        <v>0</v>
      </c>
      <c r="L19" s="67">
        <f>SUMIF(Out!$B:$B,Stock!$B19,Out!K:K)</f>
        <v>0</v>
      </c>
      <c r="M19" s="67">
        <f>SUMIF(Out!$B:$B,Stock!$B19,Out!L:L)</f>
        <v>0</v>
      </c>
      <c r="N19" s="67">
        <f>SUMIF(Out!$B:$B,Stock!$B19,Out!M:M)</f>
        <v>0</v>
      </c>
      <c r="O19" s="67">
        <f>SUMIF(Out!$B:$B,Stock!$B19,Out!N:N)</f>
        <v>0</v>
      </c>
      <c r="P19" s="67">
        <f>SUMIF(Out!$B:$B,Stock!$B19,Out!O:O)</f>
        <v>0</v>
      </c>
      <c r="Q19" s="67">
        <f>SUMIF(Out!$B:$B,Stock!$B19,Out!P:P)</f>
        <v>0</v>
      </c>
      <c r="R19" s="67">
        <f>SUMIF(Out!$B:$B,Stock!$B19,Out!Q:Q)</f>
        <v>0</v>
      </c>
      <c r="S19" s="67">
        <f>SUMIF(Out!$B:$B,Stock!$B19,Out!R:R)</f>
        <v>0</v>
      </c>
      <c r="T19" s="67">
        <f>SUMIF(Out!$B:$B,Stock!$B19,Out!S:S)</f>
        <v>0</v>
      </c>
      <c r="U19" s="67">
        <f>SUMIF(Out!$B:$B,Stock!$B19,Out!T:T)</f>
        <v>0</v>
      </c>
      <c r="W19" s="68">
        <f t="shared" si="0"/>
        <v>0</v>
      </c>
      <c r="Z19" s="68">
        <f t="shared" si="4"/>
        <v>10</v>
      </c>
      <c r="AA19" s="69" t="str">
        <f>VLOOKUP($Z19,Master!$A:$B,2,FALSE)</f>
        <v>celana loreng</v>
      </c>
    </row>
    <row r="20" spans="1:27" ht="15">
      <c r="A20" s="70" t="str">
        <f t="shared" si="1"/>
        <v>celana lorengBALANCE</v>
      </c>
      <c r="B20" s="70" t="str">
        <f t="shared" si="2"/>
        <v>celana loreng</v>
      </c>
      <c r="C20" s="53" t="s">
        <v>118</v>
      </c>
      <c r="D20" s="54">
        <f t="shared" ref="D20:U20" si="8">D18-D19</f>
        <v>0</v>
      </c>
      <c r="E20" s="54">
        <f t="shared" si="8"/>
        <v>0</v>
      </c>
      <c r="F20" s="54">
        <f t="shared" si="8"/>
        <v>0</v>
      </c>
      <c r="G20" s="54">
        <f t="shared" si="8"/>
        <v>0</v>
      </c>
      <c r="H20" s="54">
        <f t="shared" si="8"/>
        <v>0</v>
      </c>
      <c r="I20" s="54">
        <f t="shared" si="8"/>
        <v>0</v>
      </c>
      <c r="J20" s="54">
        <f t="shared" si="8"/>
        <v>0</v>
      </c>
      <c r="K20" s="54">
        <f t="shared" si="8"/>
        <v>0</v>
      </c>
      <c r="L20" s="54">
        <f t="shared" si="8"/>
        <v>0</v>
      </c>
      <c r="M20" s="54">
        <f t="shared" si="8"/>
        <v>0</v>
      </c>
      <c r="N20" s="54">
        <f t="shared" si="8"/>
        <v>0</v>
      </c>
      <c r="O20" s="54">
        <f t="shared" si="8"/>
        <v>0</v>
      </c>
      <c r="P20" s="54">
        <f t="shared" si="8"/>
        <v>0</v>
      </c>
      <c r="Q20" s="54">
        <f t="shared" si="8"/>
        <v>0</v>
      </c>
      <c r="R20" s="54">
        <f t="shared" si="8"/>
        <v>0</v>
      </c>
      <c r="S20" s="54">
        <f t="shared" si="8"/>
        <v>0</v>
      </c>
      <c r="T20" s="54">
        <f t="shared" si="8"/>
        <v>0</v>
      </c>
      <c r="U20" s="54">
        <f t="shared" si="8"/>
        <v>0</v>
      </c>
      <c r="W20" s="71">
        <f t="shared" si="0"/>
        <v>0</v>
      </c>
      <c r="Z20" s="71">
        <f t="shared" si="4"/>
        <v>10</v>
      </c>
      <c r="AA20" s="72" t="str">
        <f>VLOOKUP($Z20,Master!$A:$B,2,FALSE)</f>
        <v>celana loreng</v>
      </c>
    </row>
    <row r="21" spans="1:27" ht="15">
      <c r="A21" s="62" t="str">
        <f t="shared" si="1"/>
        <v>celana ayu tingtingIN</v>
      </c>
      <c r="B21" s="62" t="str">
        <f t="shared" si="2"/>
        <v>celana ayu tingting</v>
      </c>
      <c r="C21" s="51" t="s">
        <v>18</v>
      </c>
      <c r="D21" s="63">
        <f>SUMIF(In!$B:$B,Stock!$B21,In!C:C)</f>
        <v>0</v>
      </c>
      <c r="E21" s="63">
        <f>SUMIF(In!$B:$B,Stock!$B21,In!D:D)+D23</f>
        <v>0</v>
      </c>
      <c r="F21" s="63">
        <f>SUMIF(In!$B:$B,Stock!$B21,In!E:E)+E23</f>
        <v>0</v>
      </c>
      <c r="G21" s="63">
        <f>SUMIF(In!$B:$B,Stock!$B21,In!F:F)+F23</f>
        <v>0</v>
      </c>
      <c r="H21" s="63">
        <f>SUMIF(In!$B:$B,Stock!$B21,In!G:G)+G23</f>
        <v>0</v>
      </c>
      <c r="I21" s="63">
        <f>SUMIF(In!$B:$B,Stock!$B21,In!H:H)+H23</f>
        <v>0</v>
      </c>
      <c r="J21" s="63">
        <f>SUMIF(In!$B:$B,Stock!$B21,In!I:I)+I23</f>
        <v>0</v>
      </c>
      <c r="K21" s="63">
        <f>SUMIF(In!$B:$B,Stock!$B21,In!J:J)+J23</f>
        <v>0</v>
      </c>
      <c r="L21" s="63">
        <f>SUMIF(In!$B:$B,Stock!$B21,In!K:K)+K23</f>
        <v>0</v>
      </c>
      <c r="M21" s="63">
        <f>SUMIF(In!$B:$B,Stock!$B21,In!L:L)+L23</f>
        <v>0</v>
      </c>
      <c r="N21" s="63">
        <f>SUMIF(In!$B:$B,Stock!$B21,In!M:M)+M23</f>
        <v>0</v>
      </c>
      <c r="O21" s="63">
        <f>SUMIF(In!$B:$B,Stock!$B21,In!N:N)+N23</f>
        <v>0</v>
      </c>
      <c r="P21" s="63">
        <f>SUMIF(In!$B:$B,Stock!$B21,In!O:O)+O23</f>
        <v>0</v>
      </c>
      <c r="Q21" s="63">
        <f>SUMIF(In!$B:$B,Stock!$B21,In!P:P)+P23</f>
        <v>0</v>
      </c>
      <c r="R21" s="63">
        <f>SUMIF(In!$B:$B,Stock!$B21,In!Q:Q)+Q23</f>
        <v>0</v>
      </c>
      <c r="S21" s="63">
        <f>SUMIF(In!$B:$B,Stock!$B21,In!R:R)+R23</f>
        <v>0</v>
      </c>
      <c r="T21" s="63">
        <f>SUMIF(In!$B:$B,Stock!$B21,In!S:S)+S23</f>
        <v>0</v>
      </c>
      <c r="U21" s="63">
        <f>SUMIF(In!$B:$B,Stock!$B21,In!T:T)+T23</f>
        <v>0</v>
      </c>
      <c r="W21" s="64">
        <f t="shared" si="0"/>
        <v>0</v>
      </c>
      <c r="Z21" s="64">
        <f t="shared" si="4"/>
        <v>11</v>
      </c>
      <c r="AA21" s="65" t="str">
        <f>VLOOKUP($Z21,Master!$A:$B,2,FALSE)</f>
        <v>celana ayu tingting</v>
      </c>
    </row>
    <row r="22" spans="1:27" ht="15">
      <c r="A22" s="66" t="str">
        <f t="shared" si="1"/>
        <v>celana ayu tingtingOUT</v>
      </c>
      <c r="B22" s="66" t="str">
        <f t="shared" si="2"/>
        <v>celana ayu tingting</v>
      </c>
      <c r="C22" s="52" t="s">
        <v>19</v>
      </c>
      <c r="D22" s="67">
        <f>SUMIF(Out!$B:$B,Stock!$B22,Out!C:C)</f>
        <v>0</v>
      </c>
      <c r="E22" s="67">
        <f>SUMIF(Out!$B:$B,Stock!$B22,Out!D:D)</f>
        <v>0</v>
      </c>
      <c r="F22" s="67">
        <f>SUMIF(Out!$B:$B,Stock!$B22,Out!E:E)</f>
        <v>0</v>
      </c>
      <c r="G22" s="67">
        <f>SUMIF(Out!$B:$B,Stock!$B22,Out!F:F)</f>
        <v>0</v>
      </c>
      <c r="H22" s="67">
        <f>SUMIF(Out!$B:$B,Stock!$B22,Out!G:G)</f>
        <v>0</v>
      </c>
      <c r="I22" s="67">
        <f>SUMIF(Out!$B:$B,Stock!$B22,Out!H:H)</f>
        <v>0</v>
      </c>
      <c r="J22" s="67">
        <f>SUMIF(Out!$B:$B,Stock!$B22,Out!I:I)</f>
        <v>0</v>
      </c>
      <c r="K22" s="67">
        <f>SUMIF(Out!$B:$B,Stock!$B22,Out!J:J)</f>
        <v>0</v>
      </c>
      <c r="L22" s="67">
        <f>SUMIF(Out!$B:$B,Stock!$B22,Out!K:K)</f>
        <v>0</v>
      </c>
      <c r="M22" s="67">
        <f>SUMIF(Out!$B:$B,Stock!$B22,Out!L:L)</f>
        <v>0</v>
      </c>
      <c r="N22" s="67">
        <f>SUMIF(Out!$B:$B,Stock!$B22,Out!M:M)</f>
        <v>0</v>
      </c>
      <c r="O22" s="67">
        <f>SUMIF(Out!$B:$B,Stock!$B22,Out!N:N)</f>
        <v>0</v>
      </c>
      <c r="P22" s="67">
        <f>SUMIF(Out!$B:$B,Stock!$B22,Out!O:O)</f>
        <v>0</v>
      </c>
      <c r="Q22" s="67">
        <f>SUMIF(Out!$B:$B,Stock!$B22,Out!P:P)</f>
        <v>0</v>
      </c>
      <c r="R22" s="67">
        <f>SUMIF(Out!$B:$B,Stock!$B22,Out!Q:Q)</f>
        <v>0</v>
      </c>
      <c r="S22" s="67">
        <f>SUMIF(Out!$B:$B,Stock!$B22,Out!R:R)</f>
        <v>0</v>
      </c>
      <c r="T22" s="67">
        <f>SUMIF(Out!$B:$B,Stock!$B22,Out!S:S)</f>
        <v>0</v>
      </c>
      <c r="U22" s="67">
        <f>SUMIF(Out!$B:$B,Stock!$B22,Out!T:T)</f>
        <v>0</v>
      </c>
      <c r="W22" s="68">
        <f t="shared" si="0"/>
        <v>0</v>
      </c>
      <c r="Z22" s="68">
        <f t="shared" si="4"/>
        <v>11</v>
      </c>
      <c r="AA22" s="69" t="str">
        <f>VLOOKUP($Z22,Master!$A:$B,2,FALSE)</f>
        <v>celana ayu tingting</v>
      </c>
    </row>
    <row r="23" spans="1:27" ht="15">
      <c r="A23" s="70" t="str">
        <f t="shared" si="1"/>
        <v>celana ayu tingtingBALANCE</v>
      </c>
      <c r="B23" s="70" t="str">
        <f t="shared" si="2"/>
        <v>celana ayu tingting</v>
      </c>
      <c r="C23" s="53" t="s">
        <v>118</v>
      </c>
      <c r="D23" s="54">
        <f t="shared" ref="D23:U23" si="9">D21-D22</f>
        <v>0</v>
      </c>
      <c r="E23" s="54">
        <f t="shared" si="9"/>
        <v>0</v>
      </c>
      <c r="F23" s="54">
        <f t="shared" si="9"/>
        <v>0</v>
      </c>
      <c r="G23" s="54">
        <f t="shared" si="9"/>
        <v>0</v>
      </c>
      <c r="H23" s="54">
        <f t="shared" si="9"/>
        <v>0</v>
      </c>
      <c r="I23" s="54">
        <f t="shared" si="9"/>
        <v>0</v>
      </c>
      <c r="J23" s="54">
        <f t="shared" si="9"/>
        <v>0</v>
      </c>
      <c r="K23" s="54">
        <f t="shared" si="9"/>
        <v>0</v>
      </c>
      <c r="L23" s="54">
        <f t="shared" si="9"/>
        <v>0</v>
      </c>
      <c r="M23" s="54">
        <f t="shared" si="9"/>
        <v>0</v>
      </c>
      <c r="N23" s="54">
        <f t="shared" si="9"/>
        <v>0</v>
      </c>
      <c r="O23" s="54">
        <f t="shared" si="9"/>
        <v>0</v>
      </c>
      <c r="P23" s="54">
        <f t="shared" si="9"/>
        <v>0</v>
      </c>
      <c r="Q23" s="54">
        <f t="shared" si="9"/>
        <v>0</v>
      </c>
      <c r="R23" s="54">
        <f t="shared" si="9"/>
        <v>0</v>
      </c>
      <c r="S23" s="54">
        <f t="shared" si="9"/>
        <v>0</v>
      </c>
      <c r="T23" s="54">
        <f t="shared" si="9"/>
        <v>0</v>
      </c>
      <c r="U23" s="54">
        <f t="shared" si="9"/>
        <v>0</v>
      </c>
      <c r="W23" s="71">
        <f t="shared" si="0"/>
        <v>0</v>
      </c>
      <c r="Z23" s="71">
        <f t="shared" si="4"/>
        <v>11</v>
      </c>
      <c r="AA23" s="72" t="str">
        <f>VLOOKUP($Z23,Master!$A:$B,2,FALSE)</f>
        <v>celana ayu tingting</v>
      </c>
    </row>
    <row r="24" spans="1:27" ht="15">
      <c r="A24" s="62" t="str">
        <f t="shared" si="1"/>
        <v>celana aladinIN</v>
      </c>
      <c r="B24" s="62" t="str">
        <f t="shared" si="2"/>
        <v>celana aladin</v>
      </c>
      <c r="C24" s="51" t="s">
        <v>18</v>
      </c>
      <c r="D24" s="63">
        <f>SUMIF(In!$B:$B,Stock!$B24,In!C:C)</f>
        <v>0</v>
      </c>
      <c r="E24" s="63">
        <f>SUMIF(In!$B:$B,Stock!$B24,In!D:D)+D26</f>
        <v>0</v>
      </c>
      <c r="F24" s="63">
        <f>SUMIF(In!$B:$B,Stock!$B24,In!E:E)+E26</f>
        <v>0</v>
      </c>
      <c r="G24" s="63">
        <f>SUMIF(In!$B:$B,Stock!$B24,In!F:F)+F26</f>
        <v>0</v>
      </c>
      <c r="H24" s="63">
        <f>SUMIF(In!$B:$B,Stock!$B24,In!G:G)+G26</f>
        <v>0</v>
      </c>
      <c r="I24" s="63">
        <f>SUMIF(In!$B:$B,Stock!$B24,In!H:H)+H26</f>
        <v>0</v>
      </c>
      <c r="J24" s="63">
        <f>SUMIF(In!$B:$B,Stock!$B24,In!I:I)+I26</f>
        <v>0</v>
      </c>
      <c r="K24" s="63">
        <f>SUMIF(In!$B:$B,Stock!$B24,In!J:J)+J26</f>
        <v>0</v>
      </c>
      <c r="L24" s="63">
        <f>SUMIF(In!$B:$B,Stock!$B24,In!K:K)+K26</f>
        <v>0</v>
      </c>
      <c r="M24" s="63">
        <f>SUMIF(In!$B:$B,Stock!$B24,In!L:L)+L26</f>
        <v>0</v>
      </c>
      <c r="N24" s="63">
        <f>SUMIF(In!$B:$B,Stock!$B24,In!M:M)+M26</f>
        <v>0</v>
      </c>
      <c r="O24" s="63">
        <f>SUMIF(In!$B:$B,Stock!$B24,In!N:N)+N26</f>
        <v>0</v>
      </c>
      <c r="P24" s="63">
        <f>SUMIF(In!$B:$B,Stock!$B24,In!O:O)+O26</f>
        <v>0</v>
      </c>
      <c r="Q24" s="63">
        <f>SUMIF(In!$B:$B,Stock!$B24,In!P:P)+P26</f>
        <v>0</v>
      </c>
      <c r="R24" s="63">
        <f>SUMIF(In!$B:$B,Stock!$B24,In!Q:Q)+Q26</f>
        <v>0</v>
      </c>
      <c r="S24" s="63">
        <f>SUMIF(In!$B:$B,Stock!$B24,In!R:R)+R26</f>
        <v>0</v>
      </c>
      <c r="T24" s="63">
        <f>SUMIF(In!$B:$B,Stock!$B24,In!S:S)+S26</f>
        <v>0</v>
      </c>
      <c r="U24" s="63">
        <f>SUMIF(In!$B:$B,Stock!$B24,In!T:T)+T26</f>
        <v>0</v>
      </c>
      <c r="W24" s="64">
        <f t="shared" si="0"/>
        <v>0</v>
      </c>
      <c r="Z24" s="64">
        <f t="shared" si="4"/>
        <v>12</v>
      </c>
      <c r="AA24" s="65" t="str">
        <f>VLOOKUP($Z24,Master!$A:$B,2,FALSE)</f>
        <v>celana aladin</v>
      </c>
    </row>
    <row r="25" spans="1:27" ht="15">
      <c r="A25" s="66" t="str">
        <f t="shared" si="1"/>
        <v>celana aladinOUT</v>
      </c>
      <c r="B25" s="66" t="str">
        <f t="shared" si="2"/>
        <v>celana aladin</v>
      </c>
      <c r="C25" s="52" t="s">
        <v>19</v>
      </c>
      <c r="D25" s="67">
        <f>SUMIF(Out!$B:$B,Stock!$B25,Out!C:C)</f>
        <v>0</v>
      </c>
      <c r="E25" s="67">
        <f>SUMIF(Out!$B:$B,Stock!$B25,Out!D:D)</f>
        <v>0</v>
      </c>
      <c r="F25" s="67">
        <f>SUMIF(Out!$B:$B,Stock!$B25,Out!E:E)</f>
        <v>0</v>
      </c>
      <c r="G25" s="67">
        <f>SUMIF(Out!$B:$B,Stock!$B25,Out!F:F)</f>
        <v>0</v>
      </c>
      <c r="H25" s="67">
        <f>SUMIF(Out!$B:$B,Stock!$B25,Out!G:G)</f>
        <v>0</v>
      </c>
      <c r="I25" s="67">
        <f>SUMIF(Out!$B:$B,Stock!$B25,Out!H:H)</f>
        <v>0</v>
      </c>
      <c r="J25" s="67">
        <f>SUMIF(Out!$B:$B,Stock!$B25,Out!I:I)</f>
        <v>0</v>
      </c>
      <c r="K25" s="67">
        <f>SUMIF(Out!$B:$B,Stock!$B25,Out!J:J)</f>
        <v>0</v>
      </c>
      <c r="L25" s="67">
        <f>SUMIF(Out!$B:$B,Stock!$B25,Out!K:K)</f>
        <v>0</v>
      </c>
      <c r="M25" s="67">
        <f>SUMIF(Out!$B:$B,Stock!$B25,Out!L:L)</f>
        <v>0</v>
      </c>
      <c r="N25" s="67">
        <f>SUMIF(Out!$B:$B,Stock!$B25,Out!M:M)</f>
        <v>0</v>
      </c>
      <c r="O25" s="67">
        <f>SUMIF(Out!$B:$B,Stock!$B25,Out!N:N)</f>
        <v>0</v>
      </c>
      <c r="P25" s="67">
        <f>SUMIF(Out!$B:$B,Stock!$B25,Out!O:O)</f>
        <v>0</v>
      </c>
      <c r="Q25" s="67">
        <f>SUMIF(Out!$B:$B,Stock!$B25,Out!P:P)</f>
        <v>0</v>
      </c>
      <c r="R25" s="67">
        <f>SUMIF(Out!$B:$B,Stock!$B25,Out!Q:Q)</f>
        <v>0</v>
      </c>
      <c r="S25" s="67">
        <f>SUMIF(Out!$B:$B,Stock!$B25,Out!R:R)</f>
        <v>0</v>
      </c>
      <c r="T25" s="67">
        <f>SUMIF(Out!$B:$B,Stock!$B25,Out!S:S)</f>
        <v>0</v>
      </c>
      <c r="U25" s="67">
        <f>SUMIF(Out!$B:$B,Stock!$B25,Out!T:T)</f>
        <v>0</v>
      </c>
      <c r="W25" s="68">
        <f t="shared" si="0"/>
        <v>0</v>
      </c>
      <c r="Z25" s="68">
        <f t="shared" si="4"/>
        <v>12</v>
      </c>
      <c r="AA25" s="69" t="str">
        <f>VLOOKUP($Z25,Master!$A:$B,2,FALSE)</f>
        <v>celana aladin</v>
      </c>
    </row>
    <row r="26" spans="1:27" ht="15">
      <c r="A26" s="70" t="str">
        <f t="shared" si="1"/>
        <v>celana aladinBALANCE</v>
      </c>
      <c r="B26" s="70" t="str">
        <f t="shared" si="2"/>
        <v>celana aladin</v>
      </c>
      <c r="C26" s="53" t="s">
        <v>118</v>
      </c>
      <c r="D26" s="54">
        <f t="shared" ref="D26:U26" si="10">D24-D25</f>
        <v>0</v>
      </c>
      <c r="E26" s="54">
        <f t="shared" si="10"/>
        <v>0</v>
      </c>
      <c r="F26" s="54">
        <f t="shared" si="10"/>
        <v>0</v>
      </c>
      <c r="G26" s="54">
        <f t="shared" si="10"/>
        <v>0</v>
      </c>
      <c r="H26" s="54">
        <f t="shared" si="10"/>
        <v>0</v>
      </c>
      <c r="I26" s="54">
        <f t="shared" si="10"/>
        <v>0</v>
      </c>
      <c r="J26" s="54">
        <f t="shared" si="10"/>
        <v>0</v>
      </c>
      <c r="K26" s="54">
        <f t="shared" si="10"/>
        <v>0</v>
      </c>
      <c r="L26" s="54">
        <f t="shared" si="10"/>
        <v>0</v>
      </c>
      <c r="M26" s="54">
        <f t="shared" si="10"/>
        <v>0</v>
      </c>
      <c r="N26" s="54">
        <f t="shared" si="10"/>
        <v>0</v>
      </c>
      <c r="O26" s="54">
        <f t="shared" si="10"/>
        <v>0</v>
      </c>
      <c r="P26" s="54">
        <f t="shared" si="10"/>
        <v>0</v>
      </c>
      <c r="Q26" s="54">
        <f t="shared" si="10"/>
        <v>0</v>
      </c>
      <c r="R26" s="54">
        <f t="shared" si="10"/>
        <v>0</v>
      </c>
      <c r="S26" s="54">
        <f t="shared" si="10"/>
        <v>0</v>
      </c>
      <c r="T26" s="54">
        <f t="shared" si="10"/>
        <v>0</v>
      </c>
      <c r="U26" s="54">
        <f t="shared" si="10"/>
        <v>0</v>
      </c>
      <c r="W26" s="71">
        <f t="shared" si="0"/>
        <v>0</v>
      </c>
      <c r="Z26" s="71">
        <f t="shared" si="4"/>
        <v>12</v>
      </c>
      <c r="AA26" s="72" t="str">
        <f>VLOOKUP($Z26,Master!$A:$B,2,FALSE)</f>
        <v>celana aladin</v>
      </c>
    </row>
    <row r="27" spans="1:27" ht="15">
      <c r="A27" s="62" t="str">
        <f t="shared" si="1"/>
        <v>celana kodoray kombiIN</v>
      </c>
      <c r="B27" s="62" t="str">
        <f t="shared" si="2"/>
        <v>celana kodoray kombi</v>
      </c>
      <c r="C27" s="51" t="s">
        <v>18</v>
      </c>
      <c r="D27" s="63">
        <f>SUMIF(In!$B:$B,Stock!$B27,In!C:C)</f>
        <v>0</v>
      </c>
      <c r="E27" s="63">
        <f>SUMIF(In!$B:$B,Stock!$B27,In!D:D)+D29</f>
        <v>0</v>
      </c>
      <c r="F27" s="63">
        <f>SUMIF(In!$B:$B,Stock!$B27,In!E:E)+E29</f>
        <v>0</v>
      </c>
      <c r="G27" s="63">
        <f>SUMIF(In!$B:$B,Stock!$B27,In!F:F)+F29</f>
        <v>0</v>
      </c>
      <c r="H27" s="63">
        <f>SUMIF(In!$B:$B,Stock!$B27,In!G:G)+G29</f>
        <v>0</v>
      </c>
      <c r="I27" s="63">
        <f>SUMIF(In!$B:$B,Stock!$B27,In!H:H)+H29</f>
        <v>0</v>
      </c>
      <c r="J27" s="63">
        <f>SUMIF(In!$B:$B,Stock!$B27,In!I:I)+I29</f>
        <v>0</v>
      </c>
      <c r="K27" s="63">
        <f>SUMIF(In!$B:$B,Stock!$B27,In!J:J)+J29</f>
        <v>0</v>
      </c>
      <c r="L27" s="63">
        <f>SUMIF(In!$B:$B,Stock!$B27,In!K:K)+K29</f>
        <v>0</v>
      </c>
      <c r="M27" s="63">
        <f>SUMIF(In!$B:$B,Stock!$B27,In!L:L)+L29</f>
        <v>0</v>
      </c>
      <c r="N27" s="63">
        <f>SUMIF(In!$B:$B,Stock!$B27,In!M:M)+M29</f>
        <v>0</v>
      </c>
      <c r="O27" s="63">
        <f>SUMIF(In!$B:$B,Stock!$B27,In!N:N)+N29</f>
        <v>0</v>
      </c>
      <c r="P27" s="63">
        <f>SUMIF(In!$B:$B,Stock!$B27,In!O:O)+O29</f>
        <v>0</v>
      </c>
      <c r="Q27" s="63">
        <f>SUMIF(In!$B:$B,Stock!$B27,In!P:P)+P29</f>
        <v>0</v>
      </c>
      <c r="R27" s="63">
        <f>SUMIF(In!$B:$B,Stock!$B27,In!Q:Q)+Q29</f>
        <v>0</v>
      </c>
      <c r="S27" s="63">
        <f>SUMIF(In!$B:$B,Stock!$B27,In!R:R)+R29</f>
        <v>0</v>
      </c>
      <c r="T27" s="63">
        <f>SUMIF(In!$B:$B,Stock!$B27,In!S:S)+S29</f>
        <v>0</v>
      </c>
      <c r="U27" s="63">
        <f>SUMIF(In!$B:$B,Stock!$B27,In!T:T)+T29</f>
        <v>0</v>
      </c>
      <c r="W27" s="64">
        <f t="shared" si="0"/>
        <v>0</v>
      </c>
      <c r="Z27" s="64">
        <f t="shared" si="4"/>
        <v>13</v>
      </c>
      <c r="AA27" s="65" t="str">
        <f>VLOOKUP($Z27,Master!$A:$B,2,FALSE)</f>
        <v>celana kodoray kombi</v>
      </c>
    </row>
    <row r="28" spans="1:27" ht="15">
      <c r="A28" s="66" t="str">
        <f t="shared" si="1"/>
        <v>celana kodoray kombiOUT</v>
      </c>
      <c r="B28" s="66" t="str">
        <f t="shared" si="2"/>
        <v>celana kodoray kombi</v>
      </c>
      <c r="C28" s="52" t="s">
        <v>19</v>
      </c>
      <c r="D28" s="67">
        <f>SUMIF(Out!$B:$B,Stock!$B28,Out!C:C)</f>
        <v>0</v>
      </c>
      <c r="E28" s="67">
        <f>SUMIF(Out!$B:$B,Stock!$B28,Out!D:D)</f>
        <v>0</v>
      </c>
      <c r="F28" s="67">
        <f>SUMIF(Out!$B:$B,Stock!$B28,Out!E:E)</f>
        <v>0</v>
      </c>
      <c r="G28" s="67">
        <f>SUMIF(Out!$B:$B,Stock!$B28,Out!F:F)</f>
        <v>0</v>
      </c>
      <c r="H28" s="67">
        <f>SUMIF(Out!$B:$B,Stock!$B28,Out!G:G)</f>
        <v>0</v>
      </c>
      <c r="I28" s="67">
        <f>SUMIF(Out!$B:$B,Stock!$B28,Out!H:H)</f>
        <v>0</v>
      </c>
      <c r="J28" s="67">
        <f>SUMIF(Out!$B:$B,Stock!$B28,Out!I:I)</f>
        <v>0</v>
      </c>
      <c r="K28" s="67">
        <f>SUMIF(Out!$B:$B,Stock!$B28,Out!J:J)</f>
        <v>0</v>
      </c>
      <c r="L28" s="67">
        <f>SUMIF(Out!$B:$B,Stock!$B28,Out!K:K)</f>
        <v>0</v>
      </c>
      <c r="M28" s="67">
        <f>SUMIF(Out!$B:$B,Stock!$B28,Out!L:L)</f>
        <v>0</v>
      </c>
      <c r="N28" s="67">
        <f>SUMIF(Out!$B:$B,Stock!$B28,Out!M:M)</f>
        <v>0</v>
      </c>
      <c r="O28" s="67">
        <f>SUMIF(Out!$B:$B,Stock!$B28,Out!N:N)</f>
        <v>0</v>
      </c>
      <c r="P28" s="67">
        <f>SUMIF(Out!$B:$B,Stock!$B28,Out!O:O)</f>
        <v>0</v>
      </c>
      <c r="Q28" s="67">
        <f>SUMIF(Out!$B:$B,Stock!$B28,Out!P:P)</f>
        <v>0</v>
      </c>
      <c r="R28" s="67">
        <f>SUMIF(Out!$B:$B,Stock!$B28,Out!Q:Q)</f>
        <v>0</v>
      </c>
      <c r="S28" s="67">
        <f>SUMIF(Out!$B:$B,Stock!$B28,Out!R:R)</f>
        <v>0</v>
      </c>
      <c r="T28" s="67">
        <f>SUMIF(Out!$B:$B,Stock!$B28,Out!S:S)</f>
        <v>0</v>
      </c>
      <c r="U28" s="67">
        <f>SUMIF(Out!$B:$B,Stock!$B28,Out!T:T)</f>
        <v>0</v>
      </c>
      <c r="W28" s="68">
        <f t="shared" si="0"/>
        <v>0</v>
      </c>
      <c r="Z28" s="68">
        <f t="shared" si="4"/>
        <v>13</v>
      </c>
      <c r="AA28" s="69" t="str">
        <f>VLOOKUP($Z28,Master!$A:$B,2,FALSE)</f>
        <v>celana kodoray kombi</v>
      </c>
    </row>
    <row r="29" spans="1:27" ht="15">
      <c r="A29" s="70" t="str">
        <f t="shared" si="1"/>
        <v>celana kodoray kombiBALANCE</v>
      </c>
      <c r="B29" s="70" t="str">
        <f t="shared" si="2"/>
        <v>celana kodoray kombi</v>
      </c>
      <c r="C29" s="53" t="s">
        <v>118</v>
      </c>
      <c r="D29" s="54">
        <f t="shared" ref="D29:U29" si="11">D27-D28</f>
        <v>0</v>
      </c>
      <c r="E29" s="54">
        <f t="shared" si="11"/>
        <v>0</v>
      </c>
      <c r="F29" s="54">
        <f t="shared" si="11"/>
        <v>0</v>
      </c>
      <c r="G29" s="54">
        <f t="shared" si="11"/>
        <v>0</v>
      </c>
      <c r="H29" s="54">
        <f t="shared" si="11"/>
        <v>0</v>
      </c>
      <c r="I29" s="54">
        <f t="shared" si="11"/>
        <v>0</v>
      </c>
      <c r="J29" s="54">
        <f t="shared" si="11"/>
        <v>0</v>
      </c>
      <c r="K29" s="54">
        <f t="shared" si="11"/>
        <v>0</v>
      </c>
      <c r="L29" s="54">
        <f t="shared" si="11"/>
        <v>0</v>
      </c>
      <c r="M29" s="54">
        <f t="shared" si="11"/>
        <v>0</v>
      </c>
      <c r="N29" s="54">
        <f t="shared" si="11"/>
        <v>0</v>
      </c>
      <c r="O29" s="54">
        <f t="shared" si="11"/>
        <v>0</v>
      </c>
      <c r="P29" s="54">
        <f t="shared" si="11"/>
        <v>0</v>
      </c>
      <c r="Q29" s="54">
        <f t="shared" si="11"/>
        <v>0</v>
      </c>
      <c r="R29" s="54">
        <f t="shared" si="11"/>
        <v>0</v>
      </c>
      <c r="S29" s="54">
        <f t="shared" si="11"/>
        <v>0</v>
      </c>
      <c r="T29" s="54">
        <f t="shared" si="11"/>
        <v>0</v>
      </c>
      <c r="U29" s="54">
        <f t="shared" si="11"/>
        <v>0</v>
      </c>
      <c r="W29" s="71">
        <f t="shared" si="0"/>
        <v>0</v>
      </c>
      <c r="Z29" s="71">
        <f t="shared" si="4"/>
        <v>13</v>
      </c>
      <c r="AA29" s="72" t="str">
        <f>VLOOKUP($Z29,Master!$A:$B,2,FALSE)</f>
        <v>celana kodoray kombi</v>
      </c>
    </row>
    <row r="30" spans="1:27" ht="15">
      <c r="A30" s="62" t="str">
        <f t="shared" si="1"/>
        <v>boxer kecilIN</v>
      </c>
      <c r="B30" s="62" t="str">
        <f t="shared" si="2"/>
        <v>boxer kecil</v>
      </c>
      <c r="C30" s="51" t="s">
        <v>18</v>
      </c>
      <c r="D30" s="63">
        <f>SUMIF(In!$B:$B,Stock!$B30,In!C:C)</f>
        <v>0</v>
      </c>
      <c r="E30" s="63">
        <f>SUMIF(In!$B:$B,Stock!$B30,In!D:D)+D32</f>
        <v>0</v>
      </c>
      <c r="F30" s="63">
        <f>SUMIF(In!$B:$B,Stock!$B30,In!E:E)+E32</f>
        <v>0</v>
      </c>
      <c r="G30" s="63">
        <f>SUMIF(In!$B:$B,Stock!$B30,In!F:F)+F32</f>
        <v>0</v>
      </c>
      <c r="H30" s="63">
        <f>SUMIF(In!$B:$B,Stock!$B30,In!G:G)+G32</f>
        <v>0</v>
      </c>
      <c r="I30" s="63">
        <f>SUMIF(In!$B:$B,Stock!$B30,In!H:H)+H32</f>
        <v>0</v>
      </c>
      <c r="J30" s="63">
        <f>SUMIF(In!$B:$B,Stock!$B30,In!I:I)+I32</f>
        <v>0</v>
      </c>
      <c r="K30" s="63">
        <f>SUMIF(In!$B:$B,Stock!$B30,In!J:J)+J32</f>
        <v>0</v>
      </c>
      <c r="L30" s="63">
        <f>SUMIF(In!$B:$B,Stock!$B30,In!K:K)+K32</f>
        <v>0</v>
      </c>
      <c r="M30" s="63">
        <f>SUMIF(In!$B:$B,Stock!$B30,In!L:L)+L32</f>
        <v>0</v>
      </c>
      <c r="N30" s="63">
        <f>SUMIF(In!$B:$B,Stock!$B30,In!M:M)+M32</f>
        <v>0</v>
      </c>
      <c r="O30" s="63">
        <f>SUMIF(In!$B:$B,Stock!$B30,In!N:N)+N32</f>
        <v>0</v>
      </c>
      <c r="P30" s="63">
        <f>SUMIF(In!$B:$B,Stock!$B30,In!O:O)+O32</f>
        <v>0</v>
      </c>
      <c r="Q30" s="63">
        <f>SUMIF(In!$B:$B,Stock!$B30,In!P:P)+P32</f>
        <v>0</v>
      </c>
      <c r="R30" s="63">
        <f>SUMIF(In!$B:$B,Stock!$B30,In!Q:Q)+Q32</f>
        <v>0</v>
      </c>
      <c r="S30" s="63">
        <f>SUMIF(In!$B:$B,Stock!$B30,In!R:R)+R32</f>
        <v>0</v>
      </c>
      <c r="T30" s="63">
        <f>SUMIF(In!$B:$B,Stock!$B30,In!S:S)+S32</f>
        <v>0</v>
      </c>
      <c r="U30" s="63">
        <f>SUMIF(In!$B:$B,Stock!$B30,In!T:T)+T32</f>
        <v>0</v>
      </c>
      <c r="W30" s="64">
        <f t="shared" si="0"/>
        <v>0</v>
      </c>
      <c r="Z30" s="64">
        <f t="shared" si="4"/>
        <v>14</v>
      </c>
      <c r="AA30" s="65" t="str">
        <f>VLOOKUP($Z30,Master!$A:$B,2,FALSE)</f>
        <v>boxer kecil</v>
      </c>
    </row>
    <row r="31" spans="1:27" ht="15">
      <c r="A31" s="66" t="str">
        <f t="shared" si="1"/>
        <v>boxer kecilOUT</v>
      </c>
      <c r="B31" s="66" t="str">
        <f t="shared" si="2"/>
        <v>boxer kecil</v>
      </c>
      <c r="C31" s="52" t="s">
        <v>19</v>
      </c>
      <c r="D31" s="67">
        <f>SUMIF(Out!$B:$B,Stock!$B31,Out!C:C)</f>
        <v>0</v>
      </c>
      <c r="E31" s="67">
        <f>SUMIF(Out!$B:$B,Stock!$B31,Out!D:D)</f>
        <v>0</v>
      </c>
      <c r="F31" s="67">
        <f>SUMIF(Out!$B:$B,Stock!$B31,Out!E:E)</f>
        <v>0</v>
      </c>
      <c r="G31" s="67">
        <f>SUMIF(Out!$B:$B,Stock!$B31,Out!F:F)</f>
        <v>0</v>
      </c>
      <c r="H31" s="67">
        <f>SUMIF(Out!$B:$B,Stock!$B31,Out!G:G)</f>
        <v>0</v>
      </c>
      <c r="I31" s="67">
        <f>SUMIF(Out!$B:$B,Stock!$B31,Out!H:H)</f>
        <v>0</v>
      </c>
      <c r="J31" s="67">
        <f>SUMIF(Out!$B:$B,Stock!$B31,Out!I:I)</f>
        <v>0</v>
      </c>
      <c r="K31" s="67">
        <f>SUMIF(Out!$B:$B,Stock!$B31,Out!J:J)</f>
        <v>0</v>
      </c>
      <c r="L31" s="67">
        <f>SUMIF(Out!$B:$B,Stock!$B31,Out!K:K)</f>
        <v>0</v>
      </c>
      <c r="M31" s="67">
        <f>SUMIF(Out!$B:$B,Stock!$B31,Out!L:L)</f>
        <v>0</v>
      </c>
      <c r="N31" s="67">
        <f>SUMIF(Out!$B:$B,Stock!$B31,Out!M:M)</f>
        <v>0</v>
      </c>
      <c r="O31" s="67">
        <f>SUMIF(Out!$B:$B,Stock!$B31,Out!N:N)</f>
        <v>0</v>
      </c>
      <c r="P31" s="67">
        <f>SUMIF(Out!$B:$B,Stock!$B31,Out!O:O)</f>
        <v>0</v>
      </c>
      <c r="Q31" s="67">
        <f>SUMIF(Out!$B:$B,Stock!$B31,Out!P:P)</f>
        <v>0</v>
      </c>
      <c r="R31" s="67">
        <f>SUMIF(Out!$B:$B,Stock!$B31,Out!Q:Q)</f>
        <v>0</v>
      </c>
      <c r="S31" s="67">
        <f>SUMIF(Out!$B:$B,Stock!$B31,Out!R:R)</f>
        <v>0</v>
      </c>
      <c r="T31" s="67">
        <f>SUMIF(Out!$B:$B,Stock!$B31,Out!S:S)</f>
        <v>0</v>
      </c>
      <c r="U31" s="67">
        <f>SUMIF(Out!$B:$B,Stock!$B31,Out!T:T)</f>
        <v>0</v>
      </c>
      <c r="W31" s="68">
        <f t="shared" si="0"/>
        <v>0</v>
      </c>
      <c r="Z31" s="68">
        <f t="shared" si="4"/>
        <v>14</v>
      </c>
      <c r="AA31" s="69" t="str">
        <f>VLOOKUP($Z31,Master!$A:$B,2,FALSE)</f>
        <v>boxer kecil</v>
      </c>
    </row>
    <row r="32" spans="1:27" ht="15">
      <c r="A32" s="70" t="str">
        <f t="shared" si="1"/>
        <v>boxer kecilBALANCE</v>
      </c>
      <c r="B32" s="70" t="str">
        <f t="shared" si="2"/>
        <v>boxer kecil</v>
      </c>
      <c r="C32" s="53" t="s">
        <v>118</v>
      </c>
      <c r="D32" s="54">
        <f t="shared" ref="D32:U32" si="12">D30-D31</f>
        <v>0</v>
      </c>
      <c r="E32" s="54">
        <f t="shared" si="12"/>
        <v>0</v>
      </c>
      <c r="F32" s="54">
        <f t="shared" si="12"/>
        <v>0</v>
      </c>
      <c r="G32" s="54">
        <f t="shared" si="12"/>
        <v>0</v>
      </c>
      <c r="H32" s="54">
        <f t="shared" si="12"/>
        <v>0</v>
      </c>
      <c r="I32" s="54">
        <f t="shared" si="12"/>
        <v>0</v>
      </c>
      <c r="J32" s="54">
        <f t="shared" si="12"/>
        <v>0</v>
      </c>
      <c r="K32" s="54">
        <f t="shared" si="12"/>
        <v>0</v>
      </c>
      <c r="L32" s="54">
        <f t="shared" si="12"/>
        <v>0</v>
      </c>
      <c r="M32" s="54">
        <f t="shared" si="12"/>
        <v>0</v>
      </c>
      <c r="N32" s="54">
        <f t="shared" si="12"/>
        <v>0</v>
      </c>
      <c r="O32" s="54">
        <f t="shared" si="12"/>
        <v>0</v>
      </c>
      <c r="P32" s="54">
        <f t="shared" si="12"/>
        <v>0</v>
      </c>
      <c r="Q32" s="54">
        <f t="shared" si="12"/>
        <v>0</v>
      </c>
      <c r="R32" s="54">
        <f t="shared" si="12"/>
        <v>0</v>
      </c>
      <c r="S32" s="54">
        <f t="shared" si="12"/>
        <v>0</v>
      </c>
      <c r="T32" s="54">
        <f t="shared" si="12"/>
        <v>0</v>
      </c>
      <c r="U32" s="54">
        <f t="shared" si="12"/>
        <v>0</v>
      </c>
      <c r="W32" s="71">
        <f t="shared" si="0"/>
        <v>0</v>
      </c>
      <c r="Z32" s="71">
        <f t="shared" si="4"/>
        <v>14</v>
      </c>
      <c r="AA32" s="72" t="str">
        <f>VLOOKUP($Z32,Master!$A:$B,2,FALSE)</f>
        <v>boxer kecil</v>
      </c>
    </row>
    <row r="33" spans="1:27" ht="15">
      <c r="A33" s="62" t="str">
        <f t="shared" si="1"/>
        <v>boxer besarIN</v>
      </c>
      <c r="B33" s="62" t="str">
        <f t="shared" si="2"/>
        <v>boxer besar</v>
      </c>
      <c r="C33" s="51" t="s">
        <v>18</v>
      </c>
      <c r="D33" s="63">
        <f>SUMIF(In!$B:$B,Stock!$B33,In!C:C)</f>
        <v>0</v>
      </c>
      <c r="E33" s="63">
        <f>SUMIF(In!$B:$B,Stock!$B33,In!D:D)+D35</f>
        <v>0</v>
      </c>
      <c r="F33" s="63">
        <f>SUMIF(In!$B:$B,Stock!$B33,In!E:E)+E35</f>
        <v>0</v>
      </c>
      <c r="G33" s="63">
        <f>SUMIF(In!$B:$B,Stock!$B33,In!F:F)+F35</f>
        <v>0</v>
      </c>
      <c r="H33" s="63">
        <f>SUMIF(In!$B:$B,Stock!$B33,In!G:G)+G35</f>
        <v>0</v>
      </c>
      <c r="I33" s="63">
        <f>SUMIF(In!$B:$B,Stock!$B33,In!H:H)+H35</f>
        <v>0</v>
      </c>
      <c r="J33" s="63">
        <f>SUMIF(In!$B:$B,Stock!$B33,In!I:I)+I35</f>
        <v>0</v>
      </c>
      <c r="K33" s="63">
        <f>SUMIF(In!$B:$B,Stock!$B33,In!J:J)+J35</f>
        <v>0</v>
      </c>
      <c r="L33" s="63">
        <f>SUMIF(In!$B:$B,Stock!$B33,In!K:K)+K35</f>
        <v>0</v>
      </c>
      <c r="M33" s="63">
        <f>SUMIF(In!$B:$B,Stock!$B33,In!L:L)+L35</f>
        <v>0</v>
      </c>
      <c r="N33" s="63">
        <f>SUMIF(In!$B:$B,Stock!$B33,In!M:M)+M35</f>
        <v>0</v>
      </c>
      <c r="O33" s="63">
        <f>SUMIF(In!$B:$B,Stock!$B33,In!N:N)+N35</f>
        <v>0</v>
      </c>
      <c r="P33" s="63">
        <f>SUMIF(In!$B:$B,Stock!$B33,In!O:O)+O35</f>
        <v>0</v>
      </c>
      <c r="Q33" s="63">
        <f>SUMIF(In!$B:$B,Stock!$B33,In!P:P)+P35</f>
        <v>0</v>
      </c>
      <c r="R33" s="63">
        <f>SUMIF(In!$B:$B,Stock!$B33,In!Q:Q)+Q35</f>
        <v>0</v>
      </c>
      <c r="S33" s="63">
        <f>SUMIF(In!$B:$B,Stock!$B33,In!R:R)+R35</f>
        <v>0</v>
      </c>
      <c r="T33" s="63">
        <f>SUMIF(In!$B:$B,Stock!$B33,In!S:S)+S35</f>
        <v>0</v>
      </c>
      <c r="U33" s="63">
        <f>SUMIF(In!$B:$B,Stock!$B33,In!T:T)+T35</f>
        <v>0</v>
      </c>
      <c r="W33" s="64">
        <f t="shared" si="0"/>
        <v>0</v>
      </c>
      <c r="Z33" s="64">
        <f t="shared" si="4"/>
        <v>15</v>
      </c>
      <c r="AA33" s="65" t="str">
        <f>VLOOKUP($Z33,Master!$A:$B,2,FALSE)</f>
        <v>boxer besar</v>
      </c>
    </row>
    <row r="34" spans="1:27" ht="15">
      <c r="A34" s="66" t="str">
        <f t="shared" si="1"/>
        <v>boxer besarOUT</v>
      </c>
      <c r="B34" s="66" t="str">
        <f t="shared" si="2"/>
        <v>boxer besar</v>
      </c>
      <c r="C34" s="52" t="s">
        <v>19</v>
      </c>
      <c r="D34" s="67">
        <f>SUMIF(Out!$B:$B,Stock!$B34,Out!C:C)</f>
        <v>0</v>
      </c>
      <c r="E34" s="67">
        <f>SUMIF(Out!$B:$B,Stock!$B34,Out!D:D)</f>
        <v>0</v>
      </c>
      <c r="F34" s="67">
        <f>SUMIF(Out!$B:$B,Stock!$B34,Out!E:E)</f>
        <v>0</v>
      </c>
      <c r="G34" s="67">
        <f>SUMIF(Out!$B:$B,Stock!$B34,Out!F:F)</f>
        <v>0</v>
      </c>
      <c r="H34" s="67">
        <f>SUMIF(Out!$B:$B,Stock!$B34,Out!G:G)</f>
        <v>0</v>
      </c>
      <c r="I34" s="67">
        <f>SUMIF(Out!$B:$B,Stock!$B34,Out!H:H)</f>
        <v>0</v>
      </c>
      <c r="J34" s="67">
        <f>SUMIF(Out!$B:$B,Stock!$B34,Out!I:I)</f>
        <v>0</v>
      </c>
      <c r="K34" s="67">
        <f>SUMIF(Out!$B:$B,Stock!$B34,Out!J:J)</f>
        <v>0</v>
      </c>
      <c r="L34" s="67">
        <f>SUMIF(Out!$B:$B,Stock!$B34,Out!K:K)</f>
        <v>0</v>
      </c>
      <c r="M34" s="67">
        <f>SUMIF(Out!$B:$B,Stock!$B34,Out!L:L)</f>
        <v>0</v>
      </c>
      <c r="N34" s="67">
        <f>SUMIF(Out!$B:$B,Stock!$B34,Out!M:M)</f>
        <v>0</v>
      </c>
      <c r="O34" s="67">
        <f>SUMIF(Out!$B:$B,Stock!$B34,Out!N:N)</f>
        <v>0</v>
      </c>
      <c r="P34" s="67">
        <f>SUMIF(Out!$B:$B,Stock!$B34,Out!O:O)</f>
        <v>0</v>
      </c>
      <c r="Q34" s="67">
        <f>SUMIF(Out!$B:$B,Stock!$B34,Out!P:P)</f>
        <v>0</v>
      </c>
      <c r="R34" s="67">
        <f>SUMIF(Out!$B:$B,Stock!$B34,Out!Q:Q)</f>
        <v>0</v>
      </c>
      <c r="S34" s="67">
        <f>SUMIF(Out!$B:$B,Stock!$B34,Out!R:R)</f>
        <v>0</v>
      </c>
      <c r="T34" s="67">
        <f>SUMIF(Out!$B:$B,Stock!$B34,Out!S:S)</f>
        <v>0</v>
      </c>
      <c r="U34" s="67">
        <f>SUMIF(Out!$B:$B,Stock!$B34,Out!T:T)</f>
        <v>0</v>
      </c>
      <c r="W34" s="68">
        <f t="shared" si="0"/>
        <v>0</v>
      </c>
      <c r="Z34" s="68">
        <f t="shared" si="4"/>
        <v>15</v>
      </c>
      <c r="AA34" s="69" t="str">
        <f>VLOOKUP($Z34,Master!$A:$B,2,FALSE)</f>
        <v>boxer besar</v>
      </c>
    </row>
    <row r="35" spans="1:27" ht="15">
      <c r="A35" s="70" t="str">
        <f t="shared" si="1"/>
        <v>boxer besarBALANCE</v>
      </c>
      <c r="B35" s="70" t="str">
        <f t="shared" si="2"/>
        <v>boxer besar</v>
      </c>
      <c r="C35" s="53" t="s">
        <v>118</v>
      </c>
      <c r="D35" s="54">
        <f t="shared" ref="D35:U35" si="13">D33-D34</f>
        <v>0</v>
      </c>
      <c r="E35" s="54">
        <f t="shared" si="13"/>
        <v>0</v>
      </c>
      <c r="F35" s="54">
        <f t="shared" si="13"/>
        <v>0</v>
      </c>
      <c r="G35" s="54">
        <f t="shared" si="13"/>
        <v>0</v>
      </c>
      <c r="H35" s="54">
        <f t="shared" si="13"/>
        <v>0</v>
      </c>
      <c r="I35" s="54">
        <f t="shared" si="13"/>
        <v>0</v>
      </c>
      <c r="J35" s="54">
        <f t="shared" si="13"/>
        <v>0</v>
      </c>
      <c r="K35" s="54">
        <f t="shared" si="13"/>
        <v>0</v>
      </c>
      <c r="L35" s="54">
        <f t="shared" si="13"/>
        <v>0</v>
      </c>
      <c r="M35" s="54">
        <f t="shared" si="13"/>
        <v>0</v>
      </c>
      <c r="N35" s="54">
        <f t="shared" si="13"/>
        <v>0</v>
      </c>
      <c r="O35" s="54">
        <f t="shared" si="13"/>
        <v>0</v>
      </c>
      <c r="P35" s="54">
        <f t="shared" si="13"/>
        <v>0</v>
      </c>
      <c r="Q35" s="54">
        <f t="shared" si="13"/>
        <v>0</v>
      </c>
      <c r="R35" s="54">
        <f t="shared" si="13"/>
        <v>0</v>
      </c>
      <c r="S35" s="54">
        <f t="shared" si="13"/>
        <v>0</v>
      </c>
      <c r="T35" s="54">
        <f t="shared" si="13"/>
        <v>0</v>
      </c>
      <c r="U35" s="54">
        <f t="shared" si="13"/>
        <v>0</v>
      </c>
      <c r="W35" s="71">
        <f t="shared" si="0"/>
        <v>0</v>
      </c>
      <c r="Z35" s="71">
        <f t="shared" si="4"/>
        <v>15</v>
      </c>
      <c r="AA35" s="72" t="str">
        <f>VLOOKUP($Z35,Master!$A:$B,2,FALSE)</f>
        <v>boxer besar</v>
      </c>
    </row>
    <row r="36" spans="1:27" ht="15">
      <c r="A36" s="62" t="str">
        <f t="shared" si="1"/>
        <v>celana aeroIN</v>
      </c>
      <c r="B36" s="62" t="str">
        <f t="shared" si="2"/>
        <v>celana aero</v>
      </c>
      <c r="C36" s="51" t="s">
        <v>18</v>
      </c>
      <c r="D36" s="63">
        <f>SUMIF(In!$B:$B,Stock!$B36,In!C:C)</f>
        <v>0</v>
      </c>
      <c r="E36" s="63">
        <f>SUMIF(In!$B:$B,Stock!$B36,In!D:D)+D38</f>
        <v>0</v>
      </c>
      <c r="F36" s="63">
        <f>SUMIF(In!$B:$B,Stock!$B36,In!E:E)+E38</f>
        <v>0</v>
      </c>
      <c r="G36" s="63">
        <f>SUMIF(In!$B:$B,Stock!$B36,In!F:F)+F38</f>
        <v>0</v>
      </c>
      <c r="H36" s="63">
        <f>SUMIF(In!$B:$B,Stock!$B36,In!G:G)+G38</f>
        <v>0</v>
      </c>
      <c r="I36" s="63">
        <f>SUMIF(In!$B:$B,Stock!$B36,In!H:H)+H38</f>
        <v>0</v>
      </c>
      <c r="J36" s="63">
        <f>SUMIF(In!$B:$B,Stock!$B36,In!I:I)+I38</f>
        <v>0</v>
      </c>
      <c r="K36" s="63">
        <f>SUMIF(In!$B:$B,Stock!$B36,In!J:J)+J38</f>
        <v>0</v>
      </c>
      <c r="L36" s="63">
        <f>SUMIF(In!$B:$B,Stock!$B36,In!K:K)+K38</f>
        <v>0</v>
      </c>
      <c r="M36" s="63">
        <f>SUMIF(In!$B:$B,Stock!$B36,In!L:L)+L38</f>
        <v>0</v>
      </c>
      <c r="N36" s="63">
        <f>SUMIF(In!$B:$B,Stock!$B36,In!M:M)+M38</f>
        <v>0</v>
      </c>
      <c r="O36" s="63">
        <f>SUMIF(In!$B:$B,Stock!$B36,In!N:N)+N38</f>
        <v>0</v>
      </c>
      <c r="P36" s="63">
        <f>SUMIF(In!$B:$B,Stock!$B36,In!O:O)+O38</f>
        <v>0</v>
      </c>
      <c r="Q36" s="63">
        <f>SUMIF(In!$B:$B,Stock!$B36,In!P:P)+P38</f>
        <v>0</v>
      </c>
      <c r="R36" s="63">
        <f>SUMIF(In!$B:$B,Stock!$B36,In!Q:Q)+Q38</f>
        <v>0</v>
      </c>
      <c r="S36" s="63">
        <f>SUMIF(In!$B:$B,Stock!$B36,In!R:R)+R38</f>
        <v>0</v>
      </c>
      <c r="T36" s="63">
        <f>SUMIF(In!$B:$B,Stock!$B36,In!S:S)+S38</f>
        <v>0</v>
      </c>
      <c r="U36" s="63">
        <f>SUMIF(In!$B:$B,Stock!$B36,In!T:T)+T38</f>
        <v>0</v>
      </c>
      <c r="W36" s="64">
        <f t="shared" si="0"/>
        <v>0</v>
      </c>
      <c r="Z36" s="64">
        <f t="shared" si="4"/>
        <v>16</v>
      </c>
      <c r="AA36" s="65" t="str">
        <f>VLOOKUP($Z36,Master!$A:$B,2,FALSE)</f>
        <v>celana aero</v>
      </c>
    </row>
    <row r="37" spans="1:27" ht="15">
      <c r="A37" s="66" t="str">
        <f t="shared" si="1"/>
        <v>celana aeroOUT</v>
      </c>
      <c r="B37" s="66" t="str">
        <f t="shared" si="2"/>
        <v>celana aero</v>
      </c>
      <c r="C37" s="52" t="s">
        <v>19</v>
      </c>
      <c r="D37" s="67">
        <f>SUMIF(Out!$B:$B,Stock!$B37,Out!C:C)</f>
        <v>0</v>
      </c>
      <c r="E37" s="67">
        <f>SUMIF(Out!$B:$B,Stock!$B37,Out!D:D)</f>
        <v>0</v>
      </c>
      <c r="F37" s="67">
        <f>SUMIF(Out!$B:$B,Stock!$B37,Out!E:E)</f>
        <v>0</v>
      </c>
      <c r="G37" s="67">
        <f>SUMIF(Out!$B:$B,Stock!$B37,Out!F:F)</f>
        <v>0</v>
      </c>
      <c r="H37" s="67">
        <f>SUMIF(Out!$B:$B,Stock!$B37,Out!G:G)</f>
        <v>0</v>
      </c>
      <c r="I37" s="67">
        <f>SUMIF(Out!$B:$B,Stock!$B37,Out!H:H)</f>
        <v>0</v>
      </c>
      <c r="J37" s="67">
        <f>SUMIF(Out!$B:$B,Stock!$B37,Out!I:I)</f>
        <v>0</v>
      </c>
      <c r="K37" s="67">
        <f>SUMIF(Out!$B:$B,Stock!$B37,Out!J:J)</f>
        <v>0</v>
      </c>
      <c r="L37" s="67">
        <f>SUMIF(Out!$B:$B,Stock!$B37,Out!K:K)</f>
        <v>0</v>
      </c>
      <c r="M37" s="67">
        <f>SUMIF(Out!$B:$B,Stock!$B37,Out!L:L)</f>
        <v>0</v>
      </c>
      <c r="N37" s="67">
        <f>SUMIF(Out!$B:$B,Stock!$B37,Out!M:M)</f>
        <v>0</v>
      </c>
      <c r="O37" s="67">
        <f>SUMIF(Out!$B:$B,Stock!$B37,Out!N:N)</f>
        <v>0</v>
      </c>
      <c r="P37" s="67">
        <f>SUMIF(Out!$B:$B,Stock!$B37,Out!O:O)</f>
        <v>0</v>
      </c>
      <c r="Q37" s="67">
        <f>SUMIF(Out!$B:$B,Stock!$B37,Out!P:P)</f>
        <v>0</v>
      </c>
      <c r="R37" s="67">
        <f>SUMIF(Out!$B:$B,Stock!$B37,Out!Q:Q)</f>
        <v>0</v>
      </c>
      <c r="S37" s="67">
        <f>SUMIF(Out!$B:$B,Stock!$B37,Out!R:R)</f>
        <v>0</v>
      </c>
      <c r="T37" s="67">
        <f>SUMIF(Out!$B:$B,Stock!$B37,Out!S:S)</f>
        <v>0</v>
      </c>
      <c r="U37" s="67">
        <f>SUMIF(Out!$B:$B,Stock!$B37,Out!T:T)</f>
        <v>0</v>
      </c>
      <c r="W37" s="68">
        <f t="shared" si="0"/>
        <v>0</v>
      </c>
      <c r="Z37" s="68">
        <f t="shared" si="4"/>
        <v>16</v>
      </c>
      <c r="AA37" s="69" t="str">
        <f>VLOOKUP($Z37,Master!$A:$B,2,FALSE)</f>
        <v>celana aero</v>
      </c>
    </row>
    <row r="38" spans="1:27" ht="15">
      <c r="A38" s="70" t="str">
        <f t="shared" si="1"/>
        <v>celana aeroBALANCE</v>
      </c>
      <c r="B38" s="70" t="str">
        <f t="shared" si="2"/>
        <v>celana aero</v>
      </c>
      <c r="C38" s="53" t="s">
        <v>118</v>
      </c>
      <c r="D38" s="54">
        <f t="shared" ref="D38:U38" si="14">D36-D37</f>
        <v>0</v>
      </c>
      <c r="E38" s="54">
        <f t="shared" si="14"/>
        <v>0</v>
      </c>
      <c r="F38" s="54">
        <f t="shared" si="14"/>
        <v>0</v>
      </c>
      <c r="G38" s="54">
        <f t="shared" si="14"/>
        <v>0</v>
      </c>
      <c r="H38" s="54">
        <f t="shared" si="14"/>
        <v>0</v>
      </c>
      <c r="I38" s="54">
        <f t="shared" si="14"/>
        <v>0</v>
      </c>
      <c r="J38" s="54">
        <f t="shared" si="14"/>
        <v>0</v>
      </c>
      <c r="K38" s="54">
        <f t="shared" si="14"/>
        <v>0</v>
      </c>
      <c r="L38" s="54">
        <f t="shared" si="14"/>
        <v>0</v>
      </c>
      <c r="M38" s="54">
        <f t="shared" si="14"/>
        <v>0</v>
      </c>
      <c r="N38" s="54">
        <f t="shared" si="14"/>
        <v>0</v>
      </c>
      <c r="O38" s="54">
        <f t="shared" si="14"/>
        <v>0</v>
      </c>
      <c r="P38" s="54">
        <f t="shared" si="14"/>
        <v>0</v>
      </c>
      <c r="Q38" s="54">
        <f t="shared" si="14"/>
        <v>0</v>
      </c>
      <c r="R38" s="54">
        <f t="shared" si="14"/>
        <v>0</v>
      </c>
      <c r="S38" s="54">
        <f t="shared" si="14"/>
        <v>0</v>
      </c>
      <c r="T38" s="54">
        <f t="shared" si="14"/>
        <v>0</v>
      </c>
      <c r="U38" s="54">
        <f t="shared" si="14"/>
        <v>0</v>
      </c>
      <c r="W38" s="71">
        <f t="shared" si="0"/>
        <v>0</v>
      </c>
      <c r="Z38" s="71">
        <f t="shared" si="4"/>
        <v>16</v>
      </c>
      <c r="AA38" s="72" t="str">
        <f>VLOOKUP($Z38,Master!$A:$B,2,FALSE)</f>
        <v>celana aero</v>
      </c>
    </row>
    <row r="39" spans="1:27" ht="15">
      <c r="A39" s="62" t="str">
        <f t="shared" si="1"/>
        <v>rok panjangIN</v>
      </c>
      <c r="B39" s="62" t="str">
        <f t="shared" si="2"/>
        <v>rok panjang</v>
      </c>
      <c r="C39" s="51" t="s">
        <v>18</v>
      </c>
      <c r="D39" s="63">
        <f>SUMIF(In!$B:$B,Stock!$B39,In!C:C)</f>
        <v>0</v>
      </c>
      <c r="E39" s="63">
        <f>SUMIF(In!$B:$B,Stock!$B39,In!D:D)+D41</f>
        <v>0</v>
      </c>
      <c r="F39" s="63">
        <f>SUMIF(In!$B:$B,Stock!$B39,In!E:E)+E41</f>
        <v>0</v>
      </c>
      <c r="G39" s="63">
        <f>SUMIF(In!$B:$B,Stock!$B39,In!F:F)+F41</f>
        <v>0</v>
      </c>
      <c r="H39" s="63">
        <f>SUMIF(In!$B:$B,Stock!$B39,In!G:G)+G41</f>
        <v>0</v>
      </c>
      <c r="I39" s="63">
        <f>SUMIF(In!$B:$B,Stock!$B39,In!H:H)+H41</f>
        <v>0</v>
      </c>
      <c r="J39" s="63">
        <f>SUMIF(In!$B:$B,Stock!$B39,In!I:I)+I41</f>
        <v>0</v>
      </c>
      <c r="K39" s="63">
        <f>SUMIF(In!$B:$B,Stock!$B39,In!J:J)+J41</f>
        <v>0</v>
      </c>
      <c r="L39" s="63">
        <f>SUMIF(In!$B:$B,Stock!$B39,In!K:K)+K41</f>
        <v>0</v>
      </c>
      <c r="M39" s="63">
        <f>SUMIF(In!$B:$B,Stock!$B39,In!L:L)+L41</f>
        <v>0</v>
      </c>
      <c r="N39" s="63">
        <f>SUMIF(In!$B:$B,Stock!$B39,In!M:M)+M41</f>
        <v>0</v>
      </c>
      <c r="O39" s="63">
        <f>SUMIF(In!$B:$B,Stock!$B39,In!N:N)+N41</f>
        <v>0</v>
      </c>
      <c r="P39" s="63">
        <f>SUMIF(In!$B:$B,Stock!$B39,In!O:O)+O41</f>
        <v>0</v>
      </c>
      <c r="Q39" s="63">
        <f>SUMIF(In!$B:$B,Stock!$B39,In!P:P)+P41</f>
        <v>0</v>
      </c>
      <c r="R39" s="63">
        <f>SUMIF(In!$B:$B,Stock!$B39,In!Q:Q)+Q41</f>
        <v>0</v>
      </c>
      <c r="S39" s="63">
        <f>SUMIF(In!$B:$B,Stock!$B39,In!R:R)+R41</f>
        <v>0</v>
      </c>
      <c r="T39" s="63">
        <f>SUMIF(In!$B:$B,Stock!$B39,In!S:S)+S41</f>
        <v>0</v>
      </c>
      <c r="U39" s="63">
        <f>SUMIF(In!$B:$B,Stock!$B39,In!T:T)+T41</f>
        <v>0</v>
      </c>
      <c r="W39" s="64">
        <f t="shared" si="0"/>
        <v>0</v>
      </c>
      <c r="Z39" s="64">
        <f t="shared" si="4"/>
        <v>17</v>
      </c>
      <c r="AA39" s="65" t="str">
        <f>VLOOKUP($Z39,Master!$A:$B,2,FALSE)</f>
        <v>rok panjang</v>
      </c>
    </row>
    <row r="40" spans="1:27" ht="15">
      <c r="A40" s="66" t="str">
        <f t="shared" si="1"/>
        <v>rok panjangOUT</v>
      </c>
      <c r="B40" s="66" t="str">
        <f t="shared" si="2"/>
        <v>rok panjang</v>
      </c>
      <c r="C40" s="52" t="s">
        <v>19</v>
      </c>
      <c r="D40" s="67">
        <f>SUMIF(Out!$B:$B,Stock!$B40,Out!C:C)</f>
        <v>0</v>
      </c>
      <c r="E40" s="67">
        <f>SUMIF(Out!$B:$B,Stock!$B40,Out!D:D)</f>
        <v>0</v>
      </c>
      <c r="F40" s="67">
        <f>SUMIF(Out!$B:$B,Stock!$B40,Out!E:E)</f>
        <v>0</v>
      </c>
      <c r="G40" s="67">
        <f>SUMIF(Out!$B:$B,Stock!$B40,Out!F:F)</f>
        <v>0</v>
      </c>
      <c r="H40" s="67">
        <f>SUMIF(Out!$B:$B,Stock!$B40,Out!G:G)</f>
        <v>0</v>
      </c>
      <c r="I40" s="67">
        <f>SUMIF(Out!$B:$B,Stock!$B40,Out!H:H)</f>
        <v>0</v>
      </c>
      <c r="J40" s="67">
        <f>SUMIF(Out!$B:$B,Stock!$B40,Out!I:I)</f>
        <v>0</v>
      </c>
      <c r="K40" s="67">
        <f>SUMIF(Out!$B:$B,Stock!$B40,Out!J:J)</f>
        <v>0</v>
      </c>
      <c r="L40" s="67">
        <f>SUMIF(Out!$B:$B,Stock!$B40,Out!K:K)</f>
        <v>0</v>
      </c>
      <c r="M40" s="67">
        <f>SUMIF(Out!$B:$B,Stock!$B40,Out!L:L)</f>
        <v>0</v>
      </c>
      <c r="N40" s="67">
        <f>SUMIF(Out!$B:$B,Stock!$B40,Out!M:M)</f>
        <v>0</v>
      </c>
      <c r="O40" s="67">
        <f>SUMIF(Out!$B:$B,Stock!$B40,Out!N:N)</f>
        <v>0</v>
      </c>
      <c r="P40" s="67">
        <f>SUMIF(Out!$B:$B,Stock!$B40,Out!O:O)</f>
        <v>0</v>
      </c>
      <c r="Q40" s="67">
        <f>SUMIF(Out!$B:$B,Stock!$B40,Out!P:P)</f>
        <v>0</v>
      </c>
      <c r="R40" s="67">
        <f>SUMIF(Out!$B:$B,Stock!$B40,Out!Q:Q)</f>
        <v>0</v>
      </c>
      <c r="S40" s="67">
        <f>SUMIF(Out!$B:$B,Stock!$B40,Out!R:R)</f>
        <v>0</v>
      </c>
      <c r="T40" s="67">
        <f>SUMIF(Out!$B:$B,Stock!$B40,Out!S:S)</f>
        <v>0</v>
      </c>
      <c r="U40" s="67">
        <f>SUMIF(Out!$B:$B,Stock!$B40,Out!T:T)</f>
        <v>0</v>
      </c>
      <c r="W40" s="68">
        <f t="shared" si="0"/>
        <v>0</v>
      </c>
      <c r="Z40" s="68">
        <f t="shared" si="4"/>
        <v>17</v>
      </c>
      <c r="AA40" s="69" t="str">
        <f>VLOOKUP($Z40,Master!$A:$B,2,FALSE)</f>
        <v>rok panjang</v>
      </c>
    </row>
    <row r="41" spans="1:27" ht="15">
      <c r="A41" s="70" t="str">
        <f t="shared" si="1"/>
        <v>rok panjangBALANCE</v>
      </c>
      <c r="B41" s="70" t="str">
        <f t="shared" si="2"/>
        <v>rok panjang</v>
      </c>
      <c r="C41" s="53" t="s">
        <v>118</v>
      </c>
      <c r="D41" s="54">
        <f t="shared" ref="D41:U41" si="15">D39-D40</f>
        <v>0</v>
      </c>
      <c r="E41" s="54">
        <f t="shared" si="15"/>
        <v>0</v>
      </c>
      <c r="F41" s="54">
        <f t="shared" si="15"/>
        <v>0</v>
      </c>
      <c r="G41" s="54">
        <f t="shared" si="15"/>
        <v>0</v>
      </c>
      <c r="H41" s="54">
        <f t="shared" si="15"/>
        <v>0</v>
      </c>
      <c r="I41" s="54">
        <f t="shared" si="15"/>
        <v>0</v>
      </c>
      <c r="J41" s="54">
        <f t="shared" si="15"/>
        <v>0</v>
      </c>
      <c r="K41" s="54">
        <f t="shared" si="15"/>
        <v>0</v>
      </c>
      <c r="L41" s="54">
        <f t="shared" si="15"/>
        <v>0</v>
      </c>
      <c r="M41" s="54">
        <f t="shared" si="15"/>
        <v>0</v>
      </c>
      <c r="N41" s="54">
        <f t="shared" si="15"/>
        <v>0</v>
      </c>
      <c r="O41" s="54">
        <f t="shared" si="15"/>
        <v>0</v>
      </c>
      <c r="P41" s="54">
        <f t="shared" si="15"/>
        <v>0</v>
      </c>
      <c r="Q41" s="54">
        <f t="shared" si="15"/>
        <v>0</v>
      </c>
      <c r="R41" s="54">
        <f t="shared" si="15"/>
        <v>0</v>
      </c>
      <c r="S41" s="54">
        <f t="shared" si="15"/>
        <v>0</v>
      </c>
      <c r="T41" s="54">
        <f t="shared" si="15"/>
        <v>0</v>
      </c>
      <c r="U41" s="54">
        <f t="shared" si="15"/>
        <v>0</v>
      </c>
      <c r="W41" s="71">
        <f t="shared" si="0"/>
        <v>0</v>
      </c>
      <c r="Z41" s="71">
        <f t="shared" si="4"/>
        <v>17</v>
      </c>
      <c r="AA41" s="72" t="str">
        <f>VLOOKUP($Z41,Master!$A:$B,2,FALSE)</f>
        <v>rok panjang</v>
      </c>
    </row>
    <row r="42" spans="1:27" ht="15">
      <c r="A42" s="62" t="str">
        <f t="shared" si="1"/>
        <v>celana  motif ceweIN</v>
      </c>
      <c r="B42" s="62" t="str">
        <f t="shared" si="2"/>
        <v>celana  motif cewe</v>
      </c>
      <c r="C42" s="51" t="s">
        <v>18</v>
      </c>
      <c r="D42" s="63">
        <f>SUMIF(In!$B:$B,Stock!$B42,In!C:C)</f>
        <v>0</v>
      </c>
      <c r="E42" s="63">
        <f>SUMIF(In!$B:$B,Stock!$B42,In!D:D)+D44</f>
        <v>0</v>
      </c>
      <c r="F42" s="63">
        <f>SUMIF(In!$B:$B,Stock!$B42,In!E:E)+E44</f>
        <v>0</v>
      </c>
      <c r="G42" s="63">
        <f>SUMIF(In!$B:$B,Stock!$B42,In!F:F)+F44</f>
        <v>0</v>
      </c>
      <c r="H42" s="63">
        <f>SUMIF(In!$B:$B,Stock!$B42,In!G:G)+G44</f>
        <v>0</v>
      </c>
      <c r="I42" s="63">
        <f>SUMIF(In!$B:$B,Stock!$B42,In!H:H)+H44</f>
        <v>0</v>
      </c>
      <c r="J42" s="63">
        <f>SUMIF(In!$B:$B,Stock!$B42,In!I:I)+I44</f>
        <v>0</v>
      </c>
      <c r="K42" s="63">
        <f>SUMIF(In!$B:$B,Stock!$B42,In!J:J)+J44</f>
        <v>0</v>
      </c>
      <c r="L42" s="63">
        <f>SUMIF(In!$B:$B,Stock!$B42,In!K:K)+K44</f>
        <v>0</v>
      </c>
      <c r="M42" s="63">
        <f>SUMIF(In!$B:$B,Stock!$B42,In!L:L)+L44</f>
        <v>0</v>
      </c>
      <c r="N42" s="63">
        <f>SUMIF(In!$B:$B,Stock!$B42,In!M:M)+M44</f>
        <v>0</v>
      </c>
      <c r="O42" s="63">
        <f>SUMIF(In!$B:$B,Stock!$B42,In!N:N)+N44</f>
        <v>0</v>
      </c>
      <c r="P42" s="63">
        <f>SUMIF(In!$B:$B,Stock!$B42,In!O:O)+O44</f>
        <v>0</v>
      </c>
      <c r="Q42" s="63">
        <f>SUMIF(In!$B:$B,Stock!$B42,In!P:P)+P44</f>
        <v>0</v>
      </c>
      <c r="R42" s="63">
        <f>SUMIF(In!$B:$B,Stock!$B42,In!Q:Q)+Q44</f>
        <v>0</v>
      </c>
      <c r="S42" s="63">
        <f>SUMIF(In!$B:$B,Stock!$B42,In!R:R)+R44</f>
        <v>0</v>
      </c>
      <c r="T42" s="63">
        <f>SUMIF(In!$B:$B,Stock!$B42,In!S:S)+S44</f>
        <v>0</v>
      </c>
      <c r="U42" s="63">
        <f>SUMIF(In!$B:$B,Stock!$B42,In!T:T)+T44</f>
        <v>0</v>
      </c>
      <c r="W42" s="64">
        <f t="shared" si="0"/>
        <v>0</v>
      </c>
      <c r="Z42" s="64">
        <f t="shared" si="4"/>
        <v>18</v>
      </c>
      <c r="AA42" s="65" t="str">
        <f>VLOOKUP($Z42,Master!$A:$B,2,FALSE)</f>
        <v>celana  motif cewe</v>
      </c>
    </row>
    <row r="43" spans="1:27" ht="15">
      <c r="A43" s="66" t="str">
        <f t="shared" si="1"/>
        <v>celana  motif ceweOUT</v>
      </c>
      <c r="B43" s="66" t="str">
        <f t="shared" si="2"/>
        <v>celana  motif cewe</v>
      </c>
      <c r="C43" s="52" t="s">
        <v>19</v>
      </c>
      <c r="D43" s="67">
        <f>SUMIF(Out!$B:$B,Stock!$B43,Out!C:C)</f>
        <v>0</v>
      </c>
      <c r="E43" s="67">
        <f>SUMIF(Out!$B:$B,Stock!$B43,Out!D:D)</f>
        <v>0</v>
      </c>
      <c r="F43" s="67">
        <f>SUMIF(Out!$B:$B,Stock!$B43,Out!E:E)</f>
        <v>0</v>
      </c>
      <c r="G43" s="67">
        <f>SUMIF(Out!$B:$B,Stock!$B43,Out!F:F)</f>
        <v>0</v>
      </c>
      <c r="H43" s="67">
        <f>SUMIF(Out!$B:$B,Stock!$B43,Out!G:G)</f>
        <v>0</v>
      </c>
      <c r="I43" s="67">
        <f>SUMIF(Out!$B:$B,Stock!$B43,Out!H:H)</f>
        <v>0</v>
      </c>
      <c r="J43" s="67">
        <f>SUMIF(Out!$B:$B,Stock!$B43,Out!I:I)</f>
        <v>0</v>
      </c>
      <c r="K43" s="67">
        <f>SUMIF(Out!$B:$B,Stock!$B43,Out!J:J)</f>
        <v>0</v>
      </c>
      <c r="L43" s="67">
        <f>SUMIF(Out!$B:$B,Stock!$B43,Out!K:K)</f>
        <v>0</v>
      </c>
      <c r="M43" s="67">
        <f>SUMIF(Out!$B:$B,Stock!$B43,Out!L:L)</f>
        <v>0</v>
      </c>
      <c r="N43" s="67">
        <f>SUMIF(Out!$B:$B,Stock!$B43,Out!M:M)</f>
        <v>0</v>
      </c>
      <c r="O43" s="67">
        <f>SUMIF(Out!$B:$B,Stock!$B43,Out!N:N)</f>
        <v>0</v>
      </c>
      <c r="P43" s="67">
        <f>SUMIF(Out!$B:$B,Stock!$B43,Out!O:O)</f>
        <v>0</v>
      </c>
      <c r="Q43" s="67">
        <f>SUMIF(Out!$B:$B,Stock!$B43,Out!P:P)</f>
        <v>0</v>
      </c>
      <c r="R43" s="67">
        <f>SUMIF(Out!$B:$B,Stock!$B43,Out!Q:Q)</f>
        <v>0</v>
      </c>
      <c r="S43" s="67">
        <f>SUMIF(Out!$B:$B,Stock!$B43,Out!R:R)</f>
        <v>0</v>
      </c>
      <c r="T43" s="67">
        <f>SUMIF(Out!$B:$B,Stock!$B43,Out!S:S)</f>
        <v>0</v>
      </c>
      <c r="U43" s="67">
        <f>SUMIF(Out!$B:$B,Stock!$B43,Out!T:T)</f>
        <v>0</v>
      </c>
      <c r="W43" s="68">
        <f t="shared" si="0"/>
        <v>0</v>
      </c>
      <c r="Z43" s="68">
        <f t="shared" si="4"/>
        <v>18</v>
      </c>
      <c r="AA43" s="69" t="str">
        <f>VLOOKUP($Z43,Master!$A:$B,2,FALSE)</f>
        <v>celana  motif cewe</v>
      </c>
    </row>
    <row r="44" spans="1:27" ht="15">
      <c r="A44" s="70" t="str">
        <f t="shared" si="1"/>
        <v>celana  motif ceweBALANCE</v>
      </c>
      <c r="B44" s="70" t="str">
        <f t="shared" si="2"/>
        <v>celana  motif cewe</v>
      </c>
      <c r="C44" s="53" t="s">
        <v>118</v>
      </c>
      <c r="D44" s="54">
        <f t="shared" ref="D44:U44" si="16">D42-D43</f>
        <v>0</v>
      </c>
      <c r="E44" s="54">
        <f t="shared" si="16"/>
        <v>0</v>
      </c>
      <c r="F44" s="54">
        <f t="shared" si="16"/>
        <v>0</v>
      </c>
      <c r="G44" s="54">
        <f t="shared" si="16"/>
        <v>0</v>
      </c>
      <c r="H44" s="54">
        <f t="shared" si="16"/>
        <v>0</v>
      </c>
      <c r="I44" s="54">
        <f t="shared" si="16"/>
        <v>0</v>
      </c>
      <c r="J44" s="54">
        <f t="shared" si="16"/>
        <v>0</v>
      </c>
      <c r="K44" s="54">
        <f t="shared" si="16"/>
        <v>0</v>
      </c>
      <c r="L44" s="54">
        <f t="shared" si="16"/>
        <v>0</v>
      </c>
      <c r="M44" s="54">
        <f t="shared" si="16"/>
        <v>0</v>
      </c>
      <c r="N44" s="54">
        <f t="shared" si="16"/>
        <v>0</v>
      </c>
      <c r="O44" s="54">
        <f t="shared" si="16"/>
        <v>0</v>
      </c>
      <c r="P44" s="54">
        <f t="shared" si="16"/>
        <v>0</v>
      </c>
      <c r="Q44" s="54">
        <f t="shared" si="16"/>
        <v>0</v>
      </c>
      <c r="R44" s="54">
        <f t="shared" si="16"/>
        <v>0</v>
      </c>
      <c r="S44" s="54">
        <f t="shared" si="16"/>
        <v>0</v>
      </c>
      <c r="T44" s="54">
        <f t="shared" si="16"/>
        <v>0</v>
      </c>
      <c r="U44" s="54">
        <f t="shared" si="16"/>
        <v>0</v>
      </c>
      <c r="W44" s="71">
        <f t="shared" si="0"/>
        <v>0</v>
      </c>
      <c r="Z44" s="71">
        <f t="shared" si="4"/>
        <v>18</v>
      </c>
      <c r="AA44" s="72" t="str">
        <f>VLOOKUP($Z44,Master!$A:$B,2,FALSE)</f>
        <v>celana  motif cewe</v>
      </c>
    </row>
    <row r="45" spans="1:27" ht="15">
      <c r="A45" s="62" t="str">
        <f t="shared" si="1"/>
        <v>rok kecilIN</v>
      </c>
      <c r="B45" s="62" t="str">
        <f t="shared" si="2"/>
        <v>rok kecil</v>
      </c>
      <c r="C45" s="51" t="s">
        <v>18</v>
      </c>
      <c r="D45" s="63">
        <f>SUMIF(In!$B:$B,Stock!$B45,In!C:C)</f>
        <v>0</v>
      </c>
      <c r="E45" s="63">
        <f>SUMIF(In!$B:$B,Stock!$B45,In!D:D)+D47</f>
        <v>0</v>
      </c>
      <c r="F45" s="63">
        <f>SUMIF(In!$B:$B,Stock!$B45,In!E:E)+E47</f>
        <v>0</v>
      </c>
      <c r="G45" s="63">
        <f>SUMIF(In!$B:$B,Stock!$B45,In!F:F)+F47</f>
        <v>0</v>
      </c>
      <c r="H45" s="63">
        <f>SUMIF(In!$B:$B,Stock!$B45,In!G:G)+G47</f>
        <v>0</v>
      </c>
      <c r="I45" s="63">
        <f>SUMIF(In!$B:$B,Stock!$B45,In!H:H)+H47</f>
        <v>0</v>
      </c>
      <c r="J45" s="63">
        <f>SUMIF(In!$B:$B,Stock!$B45,In!I:I)+I47</f>
        <v>0</v>
      </c>
      <c r="K45" s="63">
        <f>SUMIF(In!$B:$B,Stock!$B45,In!J:J)+J47</f>
        <v>0</v>
      </c>
      <c r="L45" s="63">
        <f>SUMIF(In!$B:$B,Stock!$B45,In!K:K)+K47</f>
        <v>0</v>
      </c>
      <c r="M45" s="63">
        <f>SUMIF(In!$B:$B,Stock!$B45,In!L:L)+L47</f>
        <v>0</v>
      </c>
      <c r="N45" s="63">
        <f>SUMIF(In!$B:$B,Stock!$B45,In!M:M)+M47</f>
        <v>0</v>
      </c>
      <c r="O45" s="63">
        <f>SUMIF(In!$B:$B,Stock!$B45,In!N:N)+N47</f>
        <v>0</v>
      </c>
      <c r="P45" s="63">
        <f>SUMIF(In!$B:$B,Stock!$B45,In!O:O)+O47</f>
        <v>0</v>
      </c>
      <c r="Q45" s="63">
        <f>SUMIF(In!$B:$B,Stock!$B45,In!P:P)+P47</f>
        <v>0</v>
      </c>
      <c r="R45" s="63">
        <f>SUMIF(In!$B:$B,Stock!$B45,In!Q:Q)+Q47</f>
        <v>0</v>
      </c>
      <c r="S45" s="63">
        <f>SUMIF(In!$B:$B,Stock!$B45,In!R:R)+R47</f>
        <v>0</v>
      </c>
      <c r="T45" s="63">
        <f>SUMIF(In!$B:$B,Stock!$B45,In!S:S)+S47</f>
        <v>0</v>
      </c>
      <c r="U45" s="63">
        <f>SUMIF(In!$B:$B,Stock!$B45,In!T:T)+T47</f>
        <v>0</v>
      </c>
      <c r="W45" s="64">
        <f t="shared" si="0"/>
        <v>0</v>
      </c>
      <c r="Z45" s="64">
        <f t="shared" si="4"/>
        <v>19</v>
      </c>
      <c r="AA45" s="65" t="str">
        <f>VLOOKUP($Z45,Master!$A:$B,2,FALSE)</f>
        <v>rok kecil</v>
      </c>
    </row>
    <row r="46" spans="1:27" ht="15">
      <c r="A46" s="66" t="str">
        <f t="shared" si="1"/>
        <v>rok kecilOUT</v>
      </c>
      <c r="B46" s="66" t="str">
        <f t="shared" si="2"/>
        <v>rok kecil</v>
      </c>
      <c r="C46" s="52" t="s">
        <v>19</v>
      </c>
      <c r="D46" s="67">
        <f>SUMIF(Out!$B:$B,Stock!$B46,Out!C:C)</f>
        <v>0</v>
      </c>
      <c r="E46" s="67">
        <f>SUMIF(Out!$B:$B,Stock!$B46,Out!D:D)</f>
        <v>0</v>
      </c>
      <c r="F46" s="67">
        <f>SUMIF(Out!$B:$B,Stock!$B46,Out!E:E)</f>
        <v>0</v>
      </c>
      <c r="G46" s="67">
        <f>SUMIF(Out!$B:$B,Stock!$B46,Out!F:F)</f>
        <v>0</v>
      </c>
      <c r="H46" s="67">
        <f>SUMIF(Out!$B:$B,Stock!$B46,Out!G:G)</f>
        <v>0</v>
      </c>
      <c r="I46" s="67">
        <f>SUMIF(Out!$B:$B,Stock!$B46,Out!H:H)</f>
        <v>0</v>
      </c>
      <c r="J46" s="67">
        <f>SUMIF(Out!$B:$B,Stock!$B46,Out!I:I)</f>
        <v>0</v>
      </c>
      <c r="K46" s="67">
        <f>SUMIF(Out!$B:$B,Stock!$B46,Out!J:J)</f>
        <v>0</v>
      </c>
      <c r="L46" s="67">
        <f>SUMIF(Out!$B:$B,Stock!$B46,Out!K:K)</f>
        <v>0</v>
      </c>
      <c r="M46" s="67">
        <f>SUMIF(Out!$B:$B,Stock!$B46,Out!L:L)</f>
        <v>0</v>
      </c>
      <c r="N46" s="67">
        <f>SUMIF(Out!$B:$B,Stock!$B46,Out!M:M)</f>
        <v>0</v>
      </c>
      <c r="O46" s="67">
        <f>SUMIF(Out!$B:$B,Stock!$B46,Out!N:N)</f>
        <v>0</v>
      </c>
      <c r="P46" s="67">
        <f>SUMIF(Out!$B:$B,Stock!$B46,Out!O:O)</f>
        <v>0</v>
      </c>
      <c r="Q46" s="67">
        <f>SUMIF(Out!$B:$B,Stock!$B46,Out!P:P)</f>
        <v>0</v>
      </c>
      <c r="R46" s="67">
        <f>SUMIF(Out!$B:$B,Stock!$B46,Out!Q:Q)</f>
        <v>0</v>
      </c>
      <c r="S46" s="67">
        <f>SUMIF(Out!$B:$B,Stock!$B46,Out!R:R)</f>
        <v>0</v>
      </c>
      <c r="T46" s="67">
        <f>SUMIF(Out!$B:$B,Stock!$B46,Out!S:S)</f>
        <v>0</v>
      </c>
      <c r="U46" s="67">
        <f>SUMIF(Out!$B:$B,Stock!$B46,Out!T:T)</f>
        <v>0</v>
      </c>
      <c r="W46" s="68">
        <f t="shared" si="0"/>
        <v>0</v>
      </c>
      <c r="Z46" s="68">
        <f t="shared" si="4"/>
        <v>19</v>
      </c>
      <c r="AA46" s="69" t="str">
        <f>VLOOKUP($Z46,Master!$A:$B,2,FALSE)</f>
        <v>rok kecil</v>
      </c>
    </row>
    <row r="47" spans="1:27" ht="15">
      <c r="A47" s="70" t="str">
        <f t="shared" si="1"/>
        <v>rok kecilBALANCE</v>
      </c>
      <c r="B47" s="70" t="str">
        <f t="shared" si="2"/>
        <v>rok kecil</v>
      </c>
      <c r="C47" s="53" t="s">
        <v>118</v>
      </c>
      <c r="D47" s="54">
        <f t="shared" ref="D47:U47" si="17">D45-D46</f>
        <v>0</v>
      </c>
      <c r="E47" s="54">
        <f t="shared" si="17"/>
        <v>0</v>
      </c>
      <c r="F47" s="54">
        <f t="shared" si="17"/>
        <v>0</v>
      </c>
      <c r="G47" s="54">
        <f t="shared" si="17"/>
        <v>0</v>
      </c>
      <c r="H47" s="54">
        <f t="shared" si="17"/>
        <v>0</v>
      </c>
      <c r="I47" s="54">
        <f t="shared" si="17"/>
        <v>0</v>
      </c>
      <c r="J47" s="54">
        <f t="shared" si="17"/>
        <v>0</v>
      </c>
      <c r="K47" s="54">
        <f t="shared" si="17"/>
        <v>0</v>
      </c>
      <c r="L47" s="54">
        <f t="shared" si="17"/>
        <v>0</v>
      </c>
      <c r="M47" s="54">
        <f t="shared" si="17"/>
        <v>0</v>
      </c>
      <c r="N47" s="54">
        <f t="shared" si="17"/>
        <v>0</v>
      </c>
      <c r="O47" s="54">
        <f t="shared" si="17"/>
        <v>0</v>
      </c>
      <c r="P47" s="54">
        <f t="shared" si="17"/>
        <v>0</v>
      </c>
      <c r="Q47" s="54">
        <f t="shared" si="17"/>
        <v>0</v>
      </c>
      <c r="R47" s="54">
        <f t="shared" si="17"/>
        <v>0</v>
      </c>
      <c r="S47" s="54">
        <f t="shared" si="17"/>
        <v>0</v>
      </c>
      <c r="T47" s="54">
        <f t="shared" si="17"/>
        <v>0</v>
      </c>
      <c r="U47" s="54">
        <f t="shared" si="17"/>
        <v>0</v>
      </c>
      <c r="W47" s="71">
        <f t="shared" si="0"/>
        <v>0</v>
      </c>
      <c r="Z47" s="71">
        <f t="shared" si="4"/>
        <v>19</v>
      </c>
      <c r="AA47" s="72" t="str">
        <f>VLOOKUP($Z47,Master!$A:$B,2,FALSE)</f>
        <v>rok kecil</v>
      </c>
    </row>
    <row r="48" spans="1:27" ht="15">
      <c r="A48" s="62" t="str">
        <f t="shared" si="1"/>
        <v>rok catoonIN</v>
      </c>
      <c r="B48" s="62" t="str">
        <f t="shared" si="2"/>
        <v>rok catoon</v>
      </c>
      <c r="C48" s="51" t="s">
        <v>18</v>
      </c>
      <c r="D48" s="63">
        <f>SUMIF(In!$B:$B,Stock!$B48,In!C:C)</f>
        <v>0</v>
      </c>
      <c r="E48" s="63">
        <f>SUMIF(In!$B:$B,Stock!$B48,In!D:D)+D50</f>
        <v>0</v>
      </c>
      <c r="F48" s="63">
        <f>SUMIF(In!$B:$B,Stock!$B48,In!E:E)+E50</f>
        <v>0</v>
      </c>
      <c r="G48" s="63">
        <f>SUMIF(In!$B:$B,Stock!$B48,In!F:F)+F50</f>
        <v>0</v>
      </c>
      <c r="H48" s="63">
        <f>SUMIF(In!$B:$B,Stock!$B48,In!G:G)+G50</f>
        <v>0</v>
      </c>
      <c r="I48" s="63">
        <f>SUMIF(In!$B:$B,Stock!$B48,In!H:H)+H50</f>
        <v>0</v>
      </c>
      <c r="J48" s="63">
        <f>SUMIF(In!$B:$B,Stock!$B48,In!I:I)+I50</f>
        <v>0</v>
      </c>
      <c r="K48" s="63">
        <f>SUMIF(In!$B:$B,Stock!$B48,In!J:J)+J50</f>
        <v>0</v>
      </c>
      <c r="L48" s="63">
        <f>SUMIF(In!$B:$B,Stock!$B48,In!K:K)+K50</f>
        <v>0</v>
      </c>
      <c r="M48" s="63">
        <f>SUMIF(In!$B:$B,Stock!$B48,In!L:L)+L50</f>
        <v>0</v>
      </c>
      <c r="N48" s="63">
        <f>SUMIF(In!$B:$B,Stock!$B48,In!M:M)+M50</f>
        <v>0</v>
      </c>
      <c r="O48" s="63">
        <f>SUMIF(In!$B:$B,Stock!$B48,In!N:N)+N50</f>
        <v>0</v>
      </c>
      <c r="P48" s="63">
        <f>SUMIF(In!$B:$B,Stock!$B48,In!O:O)+O50</f>
        <v>0</v>
      </c>
      <c r="Q48" s="63">
        <f>SUMIF(In!$B:$B,Stock!$B48,In!P:P)+P50</f>
        <v>0</v>
      </c>
      <c r="R48" s="63">
        <f>SUMIF(In!$B:$B,Stock!$B48,In!Q:Q)+Q50</f>
        <v>0</v>
      </c>
      <c r="S48" s="63">
        <f>SUMIF(In!$B:$B,Stock!$B48,In!R:R)+R50</f>
        <v>0</v>
      </c>
      <c r="T48" s="63">
        <f>SUMIF(In!$B:$B,Stock!$B48,In!S:S)+S50</f>
        <v>0</v>
      </c>
      <c r="U48" s="63">
        <f>SUMIF(In!$B:$B,Stock!$B48,In!T:T)+T50</f>
        <v>0</v>
      </c>
      <c r="W48" s="64">
        <f t="shared" si="0"/>
        <v>0</v>
      </c>
      <c r="Z48" s="64">
        <f t="shared" si="4"/>
        <v>20</v>
      </c>
      <c r="AA48" s="65" t="str">
        <f>VLOOKUP($Z48,Master!$A:$B,2,FALSE)</f>
        <v>rok catoon</v>
      </c>
    </row>
    <row r="49" spans="1:27" ht="15">
      <c r="A49" s="66" t="str">
        <f t="shared" si="1"/>
        <v>rok catoonOUT</v>
      </c>
      <c r="B49" s="66" t="str">
        <f t="shared" si="2"/>
        <v>rok catoon</v>
      </c>
      <c r="C49" s="52" t="s">
        <v>19</v>
      </c>
      <c r="D49" s="67">
        <f>SUMIF(Out!$B:$B,Stock!$B49,Out!C:C)</f>
        <v>0</v>
      </c>
      <c r="E49" s="67">
        <f>SUMIF(Out!$B:$B,Stock!$B49,Out!D:D)</f>
        <v>0</v>
      </c>
      <c r="F49" s="67">
        <f>SUMIF(Out!$B:$B,Stock!$B49,Out!E:E)</f>
        <v>0</v>
      </c>
      <c r="G49" s="67">
        <f>SUMIF(Out!$B:$B,Stock!$B49,Out!F:F)</f>
        <v>0</v>
      </c>
      <c r="H49" s="67">
        <f>SUMIF(Out!$B:$B,Stock!$B49,Out!G:G)</f>
        <v>0</v>
      </c>
      <c r="I49" s="67">
        <f>SUMIF(Out!$B:$B,Stock!$B49,Out!H:H)</f>
        <v>0</v>
      </c>
      <c r="J49" s="67">
        <f>SUMIF(Out!$B:$B,Stock!$B49,Out!I:I)</f>
        <v>0</v>
      </c>
      <c r="K49" s="67">
        <f>SUMIF(Out!$B:$B,Stock!$B49,Out!J:J)</f>
        <v>0</v>
      </c>
      <c r="L49" s="67">
        <f>SUMIF(Out!$B:$B,Stock!$B49,Out!K:K)</f>
        <v>0</v>
      </c>
      <c r="M49" s="67">
        <f>SUMIF(Out!$B:$B,Stock!$B49,Out!L:L)</f>
        <v>0</v>
      </c>
      <c r="N49" s="67">
        <f>SUMIF(Out!$B:$B,Stock!$B49,Out!M:M)</f>
        <v>0</v>
      </c>
      <c r="O49" s="67">
        <f>SUMIF(Out!$B:$B,Stock!$B49,Out!N:N)</f>
        <v>0</v>
      </c>
      <c r="P49" s="67">
        <f>SUMIF(Out!$B:$B,Stock!$B49,Out!O:O)</f>
        <v>0</v>
      </c>
      <c r="Q49" s="67">
        <f>SUMIF(Out!$B:$B,Stock!$B49,Out!P:P)</f>
        <v>0</v>
      </c>
      <c r="R49" s="67">
        <f>SUMIF(Out!$B:$B,Stock!$B49,Out!Q:Q)</f>
        <v>0</v>
      </c>
      <c r="S49" s="67">
        <f>SUMIF(Out!$B:$B,Stock!$B49,Out!R:R)</f>
        <v>0</v>
      </c>
      <c r="T49" s="67">
        <f>SUMIF(Out!$B:$B,Stock!$B49,Out!S:S)</f>
        <v>0</v>
      </c>
      <c r="U49" s="67">
        <f>SUMIF(Out!$B:$B,Stock!$B49,Out!T:T)</f>
        <v>0</v>
      </c>
      <c r="W49" s="68">
        <f t="shared" si="0"/>
        <v>0</v>
      </c>
      <c r="Z49" s="68">
        <f t="shared" si="4"/>
        <v>20</v>
      </c>
      <c r="AA49" s="69" t="str">
        <f>VLOOKUP($Z49,Master!$A:$B,2,FALSE)</f>
        <v>rok catoon</v>
      </c>
    </row>
    <row r="50" spans="1:27" ht="15">
      <c r="A50" s="70" t="str">
        <f t="shared" si="1"/>
        <v>rok catoonBALANCE</v>
      </c>
      <c r="B50" s="70" t="str">
        <f t="shared" si="2"/>
        <v>rok catoon</v>
      </c>
      <c r="C50" s="53" t="s">
        <v>118</v>
      </c>
      <c r="D50" s="54">
        <f t="shared" ref="D50:U50" si="18">D48-D49</f>
        <v>0</v>
      </c>
      <c r="E50" s="54">
        <f t="shared" si="18"/>
        <v>0</v>
      </c>
      <c r="F50" s="54">
        <f t="shared" si="18"/>
        <v>0</v>
      </c>
      <c r="G50" s="54">
        <f t="shared" si="18"/>
        <v>0</v>
      </c>
      <c r="H50" s="54">
        <f t="shared" si="18"/>
        <v>0</v>
      </c>
      <c r="I50" s="54">
        <f t="shared" si="18"/>
        <v>0</v>
      </c>
      <c r="J50" s="54">
        <f t="shared" si="18"/>
        <v>0</v>
      </c>
      <c r="K50" s="54">
        <f t="shared" si="18"/>
        <v>0</v>
      </c>
      <c r="L50" s="54">
        <f t="shared" si="18"/>
        <v>0</v>
      </c>
      <c r="M50" s="54">
        <f t="shared" si="18"/>
        <v>0</v>
      </c>
      <c r="N50" s="54">
        <f t="shared" si="18"/>
        <v>0</v>
      </c>
      <c r="O50" s="54">
        <f t="shared" si="18"/>
        <v>0</v>
      </c>
      <c r="P50" s="54">
        <f t="shared" si="18"/>
        <v>0</v>
      </c>
      <c r="Q50" s="54">
        <f t="shared" si="18"/>
        <v>0</v>
      </c>
      <c r="R50" s="54">
        <f t="shared" si="18"/>
        <v>0</v>
      </c>
      <c r="S50" s="54">
        <f t="shared" si="18"/>
        <v>0</v>
      </c>
      <c r="T50" s="54">
        <f t="shared" si="18"/>
        <v>0</v>
      </c>
      <c r="U50" s="54">
        <f t="shared" si="18"/>
        <v>0</v>
      </c>
      <c r="W50" s="71">
        <f t="shared" si="0"/>
        <v>0</v>
      </c>
      <c r="Z50" s="71">
        <f t="shared" si="4"/>
        <v>20</v>
      </c>
      <c r="AA50" s="72" t="str">
        <f>VLOOKUP($Z50,Master!$A:$B,2,FALSE)</f>
        <v>rok catoon</v>
      </c>
    </row>
    <row r="51" spans="1:27" ht="15">
      <c r="A51" s="62" t="str">
        <f t="shared" si="1"/>
        <v>celana KanvasIN</v>
      </c>
      <c r="B51" s="62" t="str">
        <f t="shared" si="2"/>
        <v>celana Kanvas</v>
      </c>
      <c r="C51" s="51" t="s">
        <v>18</v>
      </c>
      <c r="D51" s="63">
        <f>SUMIF(In!$B:$B,Stock!$B51,In!C:C)</f>
        <v>0</v>
      </c>
      <c r="E51" s="63">
        <f>SUMIF(In!$B:$B,Stock!$B51,In!D:D)+D53</f>
        <v>0</v>
      </c>
      <c r="F51" s="63">
        <f>SUMIF(In!$B:$B,Stock!$B51,In!E:E)+E53</f>
        <v>0</v>
      </c>
      <c r="G51" s="63">
        <f>SUMIF(In!$B:$B,Stock!$B51,In!F:F)+F53</f>
        <v>0</v>
      </c>
      <c r="H51" s="63">
        <f>SUMIF(In!$B:$B,Stock!$B51,In!G:G)+G53</f>
        <v>0</v>
      </c>
      <c r="I51" s="63">
        <f>SUMIF(In!$B:$B,Stock!$B51,In!H:H)+H53</f>
        <v>0</v>
      </c>
      <c r="J51" s="63">
        <f>SUMIF(In!$B:$B,Stock!$B51,In!I:I)+I53</f>
        <v>0</v>
      </c>
      <c r="K51" s="63">
        <f>SUMIF(In!$B:$B,Stock!$B51,In!J:J)+J53</f>
        <v>0</v>
      </c>
      <c r="L51" s="63">
        <f>SUMIF(In!$B:$B,Stock!$B51,In!K:K)+K53</f>
        <v>0</v>
      </c>
      <c r="M51" s="63">
        <f>SUMIF(In!$B:$B,Stock!$B51,In!L:L)+L53</f>
        <v>0</v>
      </c>
      <c r="N51" s="63">
        <f>SUMIF(In!$B:$B,Stock!$B51,In!M:M)+M53</f>
        <v>0</v>
      </c>
      <c r="O51" s="63">
        <f>SUMIF(In!$B:$B,Stock!$B51,In!N:N)+N53</f>
        <v>0</v>
      </c>
      <c r="P51" s="63">
        <f>SUMIF(In!$B:$B,Stock!$B51,In!O:O)+O53</f>
        <v>0</v>
      </c>
      <c r="Q51" s="63">
        <f>SUMIF(In!$B:$B,Stock!$B51,In!P:P)+P53</f>
        <v>0</v>
      </c>
      <c r="R51" s="63">
        <f>SUMIF(In!$B:$B,Stock!$B51,In!Q:Q)+Q53</f>
        <v>0</v>
      </c>
      <c r="S51" s="63">
        <f>SUMIF(In!$B:$B,Stock!$B51,In!R:R)+R53</f>
        <v>0</v>
      </c>
      <c r="T51" s="63">
        <f>SUMIF(In!$B:$B,Stock!$B51,In!S:S)+S53</f>
        <v>0</v>
      </c>
      <c r="U51" s="63">
        <f>SUMIF(In!$B:$B,Stock!$B51,In!T:T)+T53</f>
        <v>0</v>
      </c>
      <c r="W51" s="64">
        <f t="shared" si="0"/>
        <v>0</v>
      </c>
      <c r="Z51" s="64">
        <f t="shared" si="4"/>
        <v>21</v>
      </c>
      <c r="AA51" s="65" t="str">
        <f>VLOOKUP($Z51,Master!$A:$B,2,FALSE)</f>
        <v>celana Kanvas</v>
      </c>
    </row>
    <row r="52" spans="1:27" ht="15">
      <c r="A52" s="66" t="str">
        <f t="shared" si="1"/>
        <v>celana KanvasOUT</v>
      </c>
      <c r="B52" s="66" t="str">
        <f t="shared" si="2"/>
        <v>celana Kanvas</v>
      </c>
      <c r="C52" s="52" t="s">
        <v>19</v>
      </c>
      <c r="D52" s="67">
        <f>SUMIF(Out!$B:$B,Stock!$B52,Out!C:C)</f>
        <v>0</v>
      </c>
      <c r="E52" s="67">
        <f>SUMIF(Out!$B:$B,Stock!$B52,Out!D:D)</f>
        <v>0</v>
      </c>
      <c r="F52" s="67">
        <f>SUMIF(Out!$B:$B,Stock!$B52,Out!E:E)</f>
        <v>0</v>
      </c>
      <c r="G52" s="67">
        <f>SUMIF(Out!$B:$B,Stock!$B52,Out!F:F)</f>
        <v>0</v>
      </c>
      <c r="H52" s="67">
        <f>SUMIF(Out!$B:$B,Stock!$B52,Out!G:G)</f>
        <v>0</v>
      </c>
      <c r="I52" s="67">
        <f>SUMIF(Out!$B:$B,Stock!$B52,Out!H:H)</f>
        <v>0</v>
      </c>
      <c r="J52" s="67">
        <f>SUMIF(Out!$B:$B,Stock!$B52,Out!I:I)</f>
        <v>0</v>
      </c>
      <c r="K52" s="67">
        <f>SUMIF(Out!$B:$B,Stock!$B52,Out!J:J)</f>
        <v>0</v>
      </c>
      <c r="L52" s="67">
        <f>SUMIF(Out!$B:$B,Stock!$B52,Out!K:K)</f>
        <v>0</v>
      </c>
      <c r="M52" s="67">
        <f>SUMIF(Out!$B:$B,Stock!$B52,Out!L:L)</f>
        <v>0</v>
      </c>
      <c r="N52" s="67">
        <f>SUMIF(Out!$B:$B,Stock!$B52,Out!M:M)</f>
        <v>0</v>
      </c>
      <c r="O52" s="67">
        <f>SUMIF(Out!$B:$B,Stock!$B52,Out!N:N)</f>
        <v>0</v>
      </c>
      <c r="P52" s="67">
        <f>SUMIF(Out!$B:$B,Stock!$B52,Out!O:O)</f>
        <v>0</v>
      </c>
      <c r="Q52" s="67">
        <f>SUMIF(Out!$B:$B,Stock!$B52,Out!P:P)</f>
        <v>0</v>
      </c>
      <c r="R52" s="67">
        <f>SUMIF(Out!$B:$B,Stock!$B52,Out!Q:Q)</f>
        <v>0</v>
      </c>
      <c r="S52" s="67">
        <f>SUMIF(Out!$B:$B,Stock!$B52,Out!R:R)</f>
        <v>0</v>
      </c>
      <c r="T52" s="67">
        <f>SUMIF(Out!$B:$B,Stock!$B52,Out!S:S)</f>
        <v>0</v>
      </c>
      <c r="U52" s="67">
        <f>SUMIF(Out!$B:$B,Stock!$B52,Out!T:T)</f>
        <v>0</v>
      </c>
      <c r="W52" s="68">
        <f t="shared" si="0"/>
        <v>0</v>
      </c>
      <c r="Z52" s="68">
        <f t="shared" si="4"/>
        <v>21</v>
      </c>
      <c r="AA52" s="69" t="str">
        <f>VLOOKUP($Z52,Master!$A:$B,2,FALSE)</f>
        <v>celana Kanvas</v>
      </c>
    </row>
    <row r="53" spans="1:27" ht="15">
      <c r="A53" s="70" t="str">
        <f t="shared" si="1"/>
        <v>celana KanvasBALANCE</v>
      </c>
      <c r="B53" s="70" t="str">
        <f t="shared" si="2"/>
        <v>celana Kanvas</v>
      </c>
      <c r="C53" s="53" t="s">
        <v>118</v>
      </c>
      <c r="D53" s="54">
        <f t="shared" ref="D53:U53" si="19">D51-D52</f>
        <v>0</v>
      </c>
      <c r="E53" s="54">
        <f t="shared" si="19"/>
        <v>0</v>
      </c>
      <c r="F53" s="54">
        <f t="shared" si="19"/>
        <v>0</v>
      </c>
      <c r="G53" s="54">
        <f t="shared" si="19"/>
        <v>0</v>
      </c>
      <c r="H53" s="54">
        <f t="shared" si="19"/>
        <v>0</v>
      </c>
      <c r="I53" s="54">
        <f t="shared" si="19"/>
        <v>0</v>
      </c>
      <c r="J53" s="54">
        <f t="shared" si="19"/>
        <v>0</v>
      </c>
      <c r="K53" s="54">
        <f t="shared" si="19"/>
        <v>0</v>
      </c>
      <c r="L53" s="54">
        <f t="shared" si="19"/>
        <v>0</v>
      </c>
      <c r="M53" s="54">
        <f t="shared" si="19"/>
        <v>0</v>
      </c>
      <c r="N53" s="54">
        <f t="shared" si="19"/>
        <v>0</v>
      </c>
      <c r="O53" s="54">
        <f t="shared" si="19"/>
        <v>0</v>
      </c>
      <c r="P53" s="54">
        <f t="shared" si="19"/>
        <v>0</v>
      </c>
      <c r="Q53" s="54">
        <f t="shared" si="19"/>
        <v>0</v>
      </c>
      <c r="R53" s="54">
        <f t="shared" si="19"/>
        <v>0</v>
      </c>
      <c r="S53" s="54">
        <f t="shared" si="19"/>
        <v>0</v>
      </c>
      <c r="T53" s="54">
        <f t="shared" si="19"/>
        <v>0</v>
      </c>
      <c r="U53" s="54">
        <f t="shared" si="19"/>
        <v>0</v>
      </c>
      <c r="W53" s="71">
        <f t="shared" si="0"/>
        <v>0</v>
      </c>
      <c r="Z53" s="71">
        <f t="shared" si="4"/>
        <v>21</v>
      </c>
      <c r="AA53" s="72" t="str">
        <f>VLOOKUP($Z53,Master!$A:$B,2,FALSE)</f>
        <v>celana Kanvas</v>
      </c>
    </row>
    <row r="54" spans="1:27" ht="15">
      <c r="A54" s="62" t="str">
        <f t="shared" si="1"/>
        <v>Celana Traning anakIN</v>
      </c>
      <c r="B54" s="62" t="str">
        <f t="shared" si="2"/>
        <v>Celana Traning anak</v>
      </c>
      <c r="C54" s="51" t="s">
        <v>18</v>
      </c>
      <c r="D54" s="63">
        <f>SUMIF(In!$B:$B,Stock!$B54,In!C:C)</f>
        <v>0</v>
      </c>
      <c r="E54" s="63">
        <f>SUMIF(In!$B:$B,Stock!$B54,In!D:D)+D56</f>
        <v>0</v>
      </c>
      <c r="F54" s="63">
        <f>SUMIF(In!$B:$B,Stock!$B54,In!E:E)+E56</f>
        <v>0</v>
      </c>
      <c r="G54" s="63">
        <f>SUMIF(In!$B:$B,Stock!$B54,In!F:F)+F56</f>
        <v>0</v>
      </c>
      <c r="H54" s="63">
        <f>SUMIF(In!$B:$B,Stock!$B54,In!G:G)+G56</f>
        <v>0</v>
      </c>
      <c r="I54" s="63">
        <f>SUMIF(In!$B:$B,Stock!$B54,In!H:H)+H56</f>
        <v>0</v>
      </c>
      <c r="J54" s="63">
        <f>SUMIF(In!$B:$B,Stock!$B54,In!I:I)+I56</f>
        <v>0</v>
      </c>
      <c r="K54" s="63">
        <f>SUMIF(In!$B:$B,Stock!$B54,In!J:J)+J56</f>
        <v>0</v>
      </c>
      <c r="L54" s="63">
        <f>SUMIF(In!$B:$B,Stock!$B54,In!K:K)+K56</f>
        <v>0</v>
      </c>
      <c r="M54" s="63">
        <f>SUMIF(In!$B:$B,Stock!$B54,In!L:L)+L56</f>
        <v>0</v>
      </c>
      <c r="N54" s="63">
        <f>SUMIF(In!$B:$B,Stock!$B54,In!M:M)+M56</f>
        <v>0</v>
      </c>
      <c r="O54" s="63">
        <f>SUMIF(In!$B:$B,Stock!$B54,In!N:N)+N56</f>
        <v>0</v>
      </c>
      <c r="P54" s="63">
        <f>SUMIF(In!$B:$B,Stock!$B54,In!O:O)+O56</f>
        <v>0</v>
      </c>
      <c r="Q54" s="63">
        <f>SUMIF(In!$B:$B,Stock!$B54,In!P:P)+P56</f>
        <v>0</v>
      </c>
      <c r="R54" s="63">
        <f>SUMIF(In!$B:$B,Stock!$B54,In!Q:Q)+Q56</f>
        <v>0</v>
      </c>
      <c r="S54" s="63">
        <f>SUMIF(In!$B:$B,Stock!$B54,In!R:R)+R56</f>
        <v>0</v>
      </c>
      <c r="T54" s="63">
        <f>SUMIF(In!$B:$B,Stock!$B54,In!S:S)+S56</f>
        <v>0</v>
      </c>
      <c r="U54" s="63">
        <f>SUMIF(In!$B:$B,Stock!$B54,In!T:T)+T56</f>
        <v>0</v>
      </c>
      <c r="W54" s="64">
        <f t="shared" si="0"/>
        <v>0</v>
      </c>
      <c r="Z54" s="64">
        <f t="shared" si="4"/>
        <v>22</v>
      </c>
      <c r="AA54" s="65" t="str">
        <f>VLOOKUP($Z54,Master!$A:$B,2,FALSE)</f>
        <v>Celana Traning anak</v>
      </c>
    </row>
    <row r="55" spans="1:27" ht="15">
      <c r="A55" s="66" t="str">
        <f t="shared" si="1"/>
        <v>Celana Traning anakOUT</v>
      </c>
      <c r="B55" s="66" t="str">
        <f t="shared" si="2"/>
        <v>Celana Traning anak</v>
      </c>
      <c r="C55" s="52" t="s">
        <v>19</v>
      </c>
      <c r="D55" s="67">
        <f>SUMIF(Out!$B:$B,Stock!$B55,Out!C:C)</f>
        <v>0</v>
      </c>
      <c r="E55" s="67">
        <f>SUMIF(Out!$B:$B,Stock!$B55,Out!D:D)</f>
        <v>0</v>
      </c>
      <c r="F55" s="67">
        <f>SUMIF(Out!$B:$B,Stock!$B55,Out!E:E)</f>
        <v>0</v>
      </c>
      <c r="G55" s="67">
        <f>SUMIF(Out!$B:$B,Stock!$B55,Out!F:F)</f>
        <v>0</v>
      </c>
      <c r="H55" s="67">
        <f>SUMIF(Out!$B:$B,Stock!$B55,Out!G:G)</f>
        <v>0</v>
      </c>
      <c r="I55" s="67">
        <f>SUMIF(Out!$B:$B,Stock!$B55,Out!H:H)</f>
        <v>0</v>
      </c>
      <c r="J55" s="67">
        <f>SUMIF(Out!$B:$B,Stock!$B55,Out!I:I)</f>
        <v>0</v>
      </c>
      <c r="K55" s="67">
        <f>SUMIF(Out!$B:$B,Stock!$B55,Out!J:J)</f>
        <v>0</v>
      </c>
      <c r="L55" s="67">
        <f>SUMIF(Out!$B:$B,Stock!$B55,Out!K:K)</f>
        <v>0</v>
      </c>
      <c r="M55" s="67">
        <f>SUMIF(Out!$B:$B,Stock!$B55,Out!L:L)</f>
        <v>0</v>
      </c>
      <c r="N55" s="67">
        <f>SUMIF(Out!$B:$B,Stock!$B55,Out!M:M)</f>
        <v>0</v>
      </c>
      <c r="O55" s="67">
        <f>SUMIF(Out!$B:$B,Stock!$B55,Out!N:N)</f>
        <v>0</v>
      </c>
      <c r="P55" s="67">
        <f>SUMIF(Out!$B:$B,Stock!$B55,Out!O:O)</f>
        <v>0</v>
      </c>
      <c r="Q55" s="67">
        <f>SUMIF(Out!$B:$B,Stock!$B55,Out!P:P)</f>
        <v>0</v>
      </c>
      <c r="R55" s="67">
        <f>SUMIF(Out!$B:$B,Stock!$B55,Out!Q:Q)</f>
        <v>0</v>
      </c>
      <c r="S55" s="67">
        <f>SUMIF(Out!$B:$B,Stock!$B55,Out!R:R)</f>
        <v>0</v>
      </c>
      <c r="T55" s="67">
        <f>SUMIF(Out!$B:$B,Stock!$B55,Out!S:S)</f>
        <v>0</v>
      </c>
      <c r="U55" s="67">
        <f>SUMIF(Out!$B:$B,Stock!$B55,Out!T:T)</f>
        <v>0</v>
      </c>
      <c r="W55" s="68">
        <f t="shared" si="0"/>
        <v>0</v>
      </c>
      <c r="Z55" s="68">
        <f t="shared" si="4"/>
        <v>22</v>
      </c>
      <c r="AA55" s="69" t="str">
        <f>VLOOKUP($Z55,Master!$A:$B,2,FALSE)</f>
        <v>Celana Traning anak</v>
      </c>
    </row>
    <row r="56" spans="1:27" ht="15">
      <c r="A56" s="70" t="str">
        <f t="shared" si="1"/>
        <v>Celana Traning anakBALANCE</v>
      </c>
      <c r="B56" s="70" t="str">
        <f t="shared" si="2"/>
        <v>Celana Traning anak</v>
      </c>
      <c r="C56" s="53" t="s">
        <v>118</v>
      </c>
      <c r="D56" s="54">
        <f t="shared" ref="D56:U56" si="20">D54-D55</f>
        <v>0</v>
      </c>
      <c r="E56" s="54">
        <f t="shared" si="20"/>
        <v>0</v>
      </c>
      <c r="F56" s="54">
        <f t="shared" si="20"/>
        <v>0</v>
      </c>
      <c r="G56" s="54">
        <f t="shared" si="20"/>
        <v>0</v>
      </c>
      <c r="H56" s="54">
        <f t="shared" si="20"/>
        <v>0</v>
      </c>
      <c r="I56" s="54">
        <f t="shared" si="20"/>
        <v>0</v>
      </c>
      <c r="J56" s="54">
        <f t="shared" si="20"/>
        <v>0</v>
      </c>
      <c r="K56" s="54">
        <f t="shared" si="20"/>
        <v>0</v>
      </c>
      <c r="L56" s="54">
        <f t="shared" si="20"/>
        <v>0</v>
      </c>
      <c r="M56" s="54">
        <f t="shared" si="20"/>
        <v>0</v>
      </c>
      <c r="N56" s="54">
        <f t="shared" si="20"/>
        <v>0</v>
      </c>
      <c r="O56" s="54">
        <f t="shared" si="20"/>
        <v>0</v>
      </c>
      <c r="P56" s="54">
        <f t="shared" si="20"/>
        <v>0</v>
      </c>
      <c r="Q56" s="54">
        <f t="shared" si="20"/>
        <v>0</v>
      </c>
      <c r="R56" s="54">
        <f t="shared" si="20"/>
        <v>0</v>
      </c>
      <c r="S56" s="54">
        <f t="shared" si="20"/>
        <v>0</v>
      </c>
      <c r="T56" s="54">
        <f t="shared" si="20"/>
        <v>0</v>
      </c>
      <c r="U56" s="54">
        <f t="shared" si="20"/>
        <v>0</v>
      </c>
      <c r="W56" s="71">
        <f t="shared" si="0"/>
        <v>0</v>
      </c>
      <c r="Z56" s="71">
        <f t="shared" si="4"/>
        <v>22</v>
      </c>
      <c r="AA56" s="72" t="str">
        <f>VLOOKUP($Z56,Master!$A:$B,2,FALSE)</f>
        <v>Celana Traning anak</v>
      </c>
    </row>
    <row r="57" spans="1:27" ht="15">
      <c r="A57" s="62" t="str">
        <f t="shared" si="1"/>
        <v>celana stabilo IN</v>
      </c>
      <c r="B57" s="62" t="str">
        <f t="shared" si="2"/>
        <v xml:space="preserve">celana stabilo </v>
      </c>
      <c r="C57" s="51" t="s">
        <v>18</v>
      </c>
      <c r="D57" s="63">
        <f>SUMIF(In!$B:$B,Stock!$B57,In!C:C)</f>
        <v>0</v>
      </c>
      <c r="E57" s="63">
        <f>SUMIF(In!$B:$B,Stock!$B57,In!D:D)+D59</f>
        <v>0</v>
      </c>
      <c r="F57" s="63">
        <f>SUMIF(In!$B:$B,Stock!$B57,In!E:E)+E59</f>
        <v>0</v>
      </c>
      <c r="G57" s="63">
        <f>SUMIF(In!$B:$B,Stock!$B57,In!F:F)+F59</f>
        <v>0</v>
      </c>
      <c r="H57" s="63">
        <f>SUMIF(In!$B:$B,Stock!$B57,In!G:G)+G59</f>
        <v>0</v>
      </c>
      <c r="I57" s="63">
        <f>SUMIF(In!$B:$B,Stock!$B57,In!H:H)+H59</f>
        <v>0</v>
      </c>
      <c r="J57" s="63">
        <f>SUMIF(In!$B:$B,Stock!$B57,In!I:I)+I59</f>
        <v>0</v>
      </c>
      <c r="K57" s="63">
        <f>SUMIF(In!$B:$B,Stock!$B57,In!J:J)+J59</f>
        <v>0</v>
      </c>
      <c r="L57" s="63">
        <f>SUMIF(In!$B:$B,Stock!$B57,In!K:K)+K59</f>
        <v>0</v>
      </c>
      <c r="M57" s="63">
        <f>SUMIF(In!$B:$B,Stock!$B57,In!L:L)+L59</f>
        <v>0</v>
      </c>
      <c r="N57" s="63">
        <f>SUMIF(In!$B:$B,Stock!$B57,In!M:M)+M59</f>
        <v>0</v>
      </c>
      <c r="O57" s="63">
        <f>SUMIF(In!$B:$B,Stock!$B57,In!N:N)+N59</f>
        <v>0</v>
      </c>
      <c r="P57" s="63">
        <f>SUMIF(In!$B:$B,Stock!$B57,In!O:O)+O59</f>
        <v>0</v>
      </c>
      <c r="Q57" s="63">
        <f>SUMIF(In!$B:$B,Stock!$B57,In!P:P)+P59</f>
        <v>0</v>
      </c>
      <c r="R57" s="63">
        <f>SUMIF(In!$B:$B,Stock!$B57,In!Q:Q)+Q59</f>
        <v>0</v>
      </c>
      <c r="S57" s="63">
        <f>SUMIF(In!$B:$B,Stock!$B57,In!R:R)+R59</f>
        <v>0</v>
      </c>
      <c r="T57" s="63">
        <f>SUMIF(In!$B:$B,Stock!$B57,In!S:S)+S59</f>
        <v>0</v>
      </c>
      <c r="U57" s="63">
        <f>SUMIF(In!$B:$B,Stock!$B57,In!T:T)+T59</f>
        <v>0</v>
      </c>
      <c r="W57" s="64">
        <f t="shared" si="0"/>
        <v>0</v>
      </c>
      <c r="Z57" s="64">
        <f t="shared" si="4"/>
        <v>23</v>
      </c>
      <c r="AA57" s="65" t="str">
        <f>VLOOKUP($Z57,Master!$A:$B,2,FALSE)</f>
        <v xml:space="preserve">celana stabilo </v>
      </c>
    </row>
    <row r="58" spans="1:27" ht="15">
      <c r="A58" s="66" t="str">
        <f t="shared" si="1"/>
        <v>celana stabilo OUT</v>
      </c>
      <c r="B58" s="66" t="str">
        <f t="shared" si="2"/>
        <v xml:space="preserve">celana stabilo </v>
      </c>
      <c r="C58" s="52" t="s">
        <v>19</v>
      </c>
      <c r="D58" s="67">
        <f>SUMIF(Out!$B:$B,Stock!$B58,Out!C:C)</f>
        <v>0</v>
      </c>
      <c r="E58" s="67">
        <f>SUMIF(Out!$B:$B,Stock!$B58,Out!D:D)</f>
        <v>0</v>
      </c>
      <c r="F58" s="67">
        <f>SUMIF(Out!$B:$B,Stock!$B58,Out!E:E)</f>
        <v>0</v>
      </c>
      <c r="G58" s="67">
        <f>SUMIF(Out!$B:$B,Stock!$B58,Out!F:F)</f>
        <v>0</v>
      </c>
      <c r="H58" s="67">
        <f>SUMIF(Out!$B:$B,Stock!$B58,Out!G:G)</f>
        <v>0</v>
      </c>
      <c r="I58" s="67">
        <f>SUMIF(Out!$B:$B,Stock!$B58,Out!H:H)</f>
        <v>0</v>
      </c>
      <c r="J58" s="67">
        <f>SUMIF(Out!$B:$B,Stock!$B58,Out!I:I)</f>
        <v>0</v>
      </c>
      <c r="K58" s="67">
        <f>SUMIF(Out!$B:$B,Stock!$B58,Out!J:J)</f>
        <v>0</v>
      </c>
      <c r="L58" s="67">
        <f>SUMIF(Out!$B:$B,Stock!$B58,Out!K:K)</f>
        <v>0</v>
      </c>
      <c r="M58" s="67">
        <f>SUMIF(Out!$B:$B,Stock!$B58,Out!L:L)</f>
        <v>0</v>
      </c>
      <c r="N58" s="67">
        <f>SUMIF(Out!$B:$B,Stock!$B58,Out!M:M)</f>
        <v>0</v>
      </c>
      <c r="O58" s="67">
        <f>SUMIF(Out!$B:$B,Stock!$B58,Out!N:N)</f>
        <v>0</v>
      </c>
      <c r="P58" s="67">
        <f>SUMIF(Out!$B:$B,Stock!$B58,Out!O:O)</f>
        <v>0</v>
      </c>
      <c r="Q58" s="67">
        <f>SUMIF(Out!$B:$B,Stock!$B58,Out!P:P)</f>
        <v>0</v>
      </c>
      <c r="R58" s="67">
        <f>SUMIF(Out!$B:$B,Stock!$B58,Out!Q:Q)</f>
        <v>0</v>
      </c>
      <c r="S58" s="67">
        <f>SUMIF(Out!$B:$B,Stock!$B58,Out!R:R)</f>
        <v>0</v>
      </c>
      <c r="T58" s="67">
        <f>SUMIF(Out!$B:$B,Stock!$B58,Out!S:S)</f>
        <v>0</v>
      </c>
      <c r="U58" s="67">
        <f>SUMIF(Out!$B:$B,Stock!$B58,Out!T:T)</f>
        <v>0</v>
      </c>
      <c r="W58" s="68">
        <f t="shared" si="0"/>
        <v>0</v>
      </c>
      <c r="Z58" s="68">
        <f t="shared" si="4"/>
        <v>23</v>
      </c>
      <c r="AA58" s="69" t="str">
        <f>VLOOKUP($Z58,Master!$A:$B,2,FALSE)</f>
        <v xml:space="preserve">celana stabilo </v>
      </c>
    </row>
    <row r="59" spans="1:27" ht="15">
      <c r="A59" s="70" t="str">
        <f t="shared" si="1"/>
        <v>celana stabilo BALANCE</v>
      </c>
      <c r="B59" s="70" t="str">
        <f t="shared" si="2"/>
        <v xml:space="preserve">celana stabilo </v>
      </c>
      <c r="C59" s="53" t="s">
        <v>118</v>
      </c>
      <c r="D59" s="54">
        <f t="shared" ref="D59:U59" si="21">D57-D58</f>
        <v>0</v>
      </c>
      <c r="E59" s="54">
        <f t="shared" si="21"/>
        <v>0</v>
      </c>
      <c r="F59" s="54">
        <f t="shared" si="21"/>
        <v>0</v>
      </c>
      <c r="G59" s="54">
        <f t="shared" si="21"/>
        <v>0</v>
      </c>
      <c r="H59" s="54">
        <f t="shared" si="21"/>
        <v>0</v>
      </c>
      <c r="I59" s="54">
        <f t="shared" si="21"/>
        <v>0</v>
      </c>
      <c r="J59" s="54">
        <f t="shared" si="21"/>
        <v>0</v>
      </c>
      <c r="K59" s="54">
        <f t="shared" si="21"/>
        <v>0</v>
      </c>
      <c r="L59" s="54">
        <f t="shared" si="21"/>
        <v>0</v>
      </c>
      <c r="M59" s="54">
        <f t="shared" si="21"/>
        <v>0</v>
      </c>
      <c r="N59" s="54">
        <f t="shared" si="21"/>
        <v>0</v>
      </c>
      <c r="O59" s="54">
        <f t="shared" si="21"/>
        <v>0</v>
      </c>
      <c r="P59" s="54">
        <f t="shared" si="21"/>
        <v>0</v>
      </c>
      <c r="Q59" s="54">
        <f t="shared" si="21"/>
        <v>0</v>
      </c>
      <c r="R59" s="54">
        <f t="shared" si="21"/>
        <v>0</v>
      </c>
      <c r="S59" s="54">
        <f t="shared" si="21"/>
        <v>0</v>
      </c>
      <c r="T59" s="54">
        <f t="shared" si="21"/>
        <v>0</v>
      </c>
      <c r="U59" s="54">
        <f t="shared" si="21"/>
        <v>0</v>
      </c>
      <c r="W59" s="71">
        <f t="shared" si="0"/>
        <v>0</v>
      </c>
      <c r="Z59" s="71">
        <f t="shared" si="4"/>
        <v>23</v>
      </c>
      <c r="AA59" s="72" t="str">
        <f>VLOOKUP($Z59,Master!$A:$B,2,FALSE)</f>
        <v xml:space="preserve">celana stabilo </v>
      </c>
    </row>
    <row r="60" spans="1:27" ht="15">
      <c r="A60" s="62" t="str">
        <f t="shared" si="1"/>
        <v>Celana Street BungaIN</v>
      </c>
      <c r="B60" s="62" t="str">
        <f t="shared" si="2"/>
        <v>Celana Street Bunga</v>
      </c>
      <c r="C60" s="51" t="s">
        <v>18</v>
      </c>
      <c r="D60" s="63">
        <f>SUMIF(In!$B:$B,Stock!$B60,In!C:C)</f>
        <v>0</v>
      </c>
      <c r="E60" s="63">
        <f>SUMIF(In!$B:$B,Stock!$B60,In!D:D)+D62</f>
        <v>0</v>
      </c>
      <c r="F60" s="63">
        <f>SUMIF(In!$B:$B,Stock!$B60,In!E:E)+E62</f>
        <v>0</v>
      </c>
      <c r="G60" s="63">
        <f>SUMIF(In!$B:$B,Stock!$B60,In!F:F)+F62</f>
        <v>0</v>
      </c>
      <c r="H60" s="63">
        <f>SUMIF(In!$B:$B,Stock!$B60,In!G:G)+G62</f>
        <v>0</v>
      </c>
      <c r="I60" s="63">
        <f>SUMIF(In!$B:$B,Stock!$B60,In!H:H)+H62</f>
        <v>0</v>
      </c>
      <c r="J60" s="63">
        <f>SUMIF(In!$B:$B,Stock!$B60,In!I:I)+I62</f>
        <v>0</v>
      </c>
      <c r="K60" s="63">
        <f>SUMIF(In!$B:$B,Stock!$B60,In!J:J)+J62</f>
        <v>0</v>
      </c>
      <c r="L60" s="63">
        <f>SUMIF(In!$B:$B,Stock!$B60,In!K:K)+K62</f>
        <v>0</v>
      </c>
      <c r="M60" s="63">
        <f>SUMIF(In!$B:$B,Stock!$B60,In!L:L)+L62</f>
        <v>0</v>
      </c>
      <c r="N60" s="63">
        <f>SUMIF(In!$B:$B,Stock!$B60,In!M:M)+M62</f>
        <v>0</v>
      </c>
      <c r="O60" s="63">
        <f>SUMIF(In!$B:$B,Stock!$B60,In!N:N)+N62</f>
        <v>0</v>
      </c>
      <c r="P60" s="63">
        <f>SUMIF(In!$B:$B,Stock!$B60,In!O:O)+O62</f>
        <v>0</v>
      </c>
      <c r="Q60" s="63">
        <f>SUMIF(In!$B:$B,Stock!$B60,In!P:P)+P62</f>
        <v>0</v>
      </c>
      <c r="R60" s="63">
        <f>SUMIF(In!$B:$B,Stock!$B60,In!Q:Q)+Q62</f>
        <v>0</v>
      </c>
      <c r="S60" s="63">
        <f>SUMIF(In!$B:$B,Stock!$B60,In!R:R)+R62</f>
        <v>0</v>
      </c>
      <c r="T60" s="63">
        <f>SUMIF(In!$B:$B,Stock!$B60,In!S:S)+S62</f>
        <v>0</v>
      </c>
      <c r="U60" s="63">
        <f>SUMIF(In!$B:$B,Stock!$B60,In!T:T)+T62</f>
        <v>0</v>
      </c>
      <c r="W60" s="64">
        <f t="shared" si="0"/>
        <v>0</v>
      </c>
      <c r="Z60" s="64">
        <f t="shared" si="4"/>
        <v>24</v>
      </c>
      <c r="AA60" s="65" t="str">
        <f>VLOOKUP($Z60,Master!$A:$B,2,FALSE)</f>
        <v>Celana Street Bunga</v>
      </c>
    </row>
    <row r="61" spans="1:27" ht="15">
      <c r="A61" s="66" t="str">
        <f t="shared" si="1"/>
        <v>Celana Street BungaOUT</v>
      </c>
      <c r="B61" s="66" t="str">
        <f t="shared" si="2"/>
        <v>Celana Street Bunga</v>
      </c>
      <c r="C61" s="52" t="s">
        <v>19</v>
      </c>
      <c r="D61" s="67">
        <f>SUMIF(Out!$B:$B,Stock!$B61,Out!C:C)</f>
        <v>0</v>
      </c>
      <c r="E61" s="67">
        <f>SUMIF(Out!$B:$B,Stock!$B61,Out!D:D)</f>
        <v>0</v>
      </c>
      <c r="F61" s="67">
        <f>SUMIF(Out!$B:$B,Stock!$B61,Out!E:E)</f>
        <v>0</v>
      </c>
      <c r="G61" s="67">
        <f>SUMIF(Out!$B:$B,Stock!$B61,Out!F:F)</f>
        <v>0</v>
      </c>
      <c r="H61" s="67">
        <f>SUMIF(Out!$B:$B,Stock!$B61,Out!G:G)</f>
        <v>0</v>
      </c>
      <c r="I61" s="67">
        <f>SUMIF(Out!$B:$B,Stock!$B61,Out!H:H)</f>
        <v>0</v>
      </c>
      <c r="J61" s="67">
        <f>SUMIF(Out!$B:$B,Stock!$B61,Out!I:I)</f>
        <v>0</v>
      </c>
      <c r="K61" s="67">
        <f>SUMIF(Out!$B:$B,Stock!$B61,Out!J:J)</f>
        <v>0</v>
      </c>
      <c r="L61" s="67">
        <f>SUMIF(Out!$B:$B,Stock!$B61,Out!K:K)</f>
        <v>0</v>
      </c>
      <c r="M61" s="67">
        <f>SUMIF(Out!$B:$B,Stock!$B61,Out!L:L)</f>
        <v>0</v>
      </c>
      <c r="N61" s="67">
        <f>SUMIF(Out!$B:$B,Stock!$B61,Out!M:M)</f>
        <v>0</v>
      </c>
      <c r="O61" s="67">
        <f>SUMIF(Out!$B:$B,Stock!$B61,Out!N:N)</f>
        <v>0</v>
      </c>
      <c r="P61" s="67">
        <f>SUMIF(Out!$B:$B,Stock!$B61,Out!O:O)</f>
        <v>0</v>
      </c>
      <c r="Q61" s="67">
        <f>SUMIF(Out!$B:$B,Stock!$B61,Out!P:P)</f>
        <v>0</v>
      </c>
      <c r="R61" s="67">
        <f>SUMIF(Out!$B:$B,Stock!$B61,Out!Q:Q)</f>
        <v>0</v>
      </c>
      <c r="S61" s="67">
        <f>SUMIF(Out!$B:$B,Stock!$B61,Out!R:R)</f>
        <v>0</v>
      </c>
      <c r="T61" s="67">
        <f>SUMIF(Out!$B:$B,Stock!$B61,Out!S:S)</f>
        <v>0</v>
      </c>
      <c r="U61" s="67">
        <f>SUMIF(Out!$B:$B,Stock!$B61,Out!T:T)</f>
        <v>0</v>
      </c>
      <c r="W61" s="68">
        <f t="shared" si="0"/>
        <v>0</v>
      </c>
      <c r="Z61" s="68">
        <f t="shared" si="4"/>
        <v>24</v>
      </c>
      <c r="AA61" s="69" t="str">
        <f>VLOOKUP($Z61,Master!$A:$B,2,FALSE)</f>
        <v>Celana Street Bunga</v>
      </c>
    </row>
    <row r="62" spans="1:27" ht="15">
      <c r="A62" s="70" t="str">
        <f t="shared" si="1"/>
        <v>Celana Street BungaBALANCE</v>
      </c>
      <c r="B62" s="70" t="str">
        <f t="shared" si="2"/>
        <v>Celana Street Bunga</v>
      </c>
      <c r="C62" s="53" t="s">
        <v>118</v>
      </c>
      <c r="D62" s="54">
        <f t="shared" ref="D62:U62" si="22">D60-D61</f>
        <v>0</v>
      </c>
      <c r="E62" s="54">
        <f t="shared" si="22"/>
        <v>0</v>
      </c>
      <c r="F62" s="54">
        <f t="shared" si="22"/>
        <v>0</v>
      </c>
      <c r="G62" s="54">
        <f t="shared" si="22"/>
        <v>0</v>
      </c>
      <c r="H62" s="54">
        <f t="shared" si="22"/>
        <v>0</v>
      </c>
      <c r="I62" s="54">
        <f t="shared" si="22"/>
        <v>0</v>
      </c>
      <c r="J62" s="54">
        <f t="shared" si="22"/>
        <v>0</v>
      </c>
      <c r="K62" s="54">
        <f t="shared" si="22"/>
        <v>0</v>
      </c>
      <c r="L62" s="54">
        <f t="shared" si="22"/>
        <v>0</v>
      </c>
      <c r="M62" s="54">
        <f t="shared" si="22"/>
        <v>0</v>
      </c>
      <c r="N62" s="54">
        <f t="shared" si="22"/>
        <v>0</v>
      </c>
      <c r="O62" s="54">
        <f t="shared" si="22"/>
        <v>0</v>
      </c>
      <c r="P62" s="54">
        <f t="shared" si="22"/>
        <v>0</v>
      </c>
      <c r="Q62" s="54">
        <f t="shared" si="22"/>
        <v>0</v>
      </c>
      <c r="R62" s="54">
        <f t="shared" si="22"/>
        <v>0</v>
      </c>
      <c r="S62" s="54">
        <f t="shared" si="22"/>
        <v>0</v>
      </c>
      <c r="T62" s="54">
        <f t="shared" si="22"/>
        <v>0</v>
      </c>
      <c r="U62" s="54">
        <f t="shared" si="22"/>
        <v>0</v>
      </c>
      <c r="W62" s="71">
        <f t="shared" si="0"/>
        <v>0</v>
      </c>
      <c r="Z62" s="71">
        <f t="shared" si="4"/>
        <v>24</v>
      </c>
      <c r="AA62" s="72" t="str">
        <f>VLOOKUP($Z62,Master!$A:$B,2,FALSE)</f>
        <v>Celana Street Bunga</v>
      </c>
    </row>
    <row r="63" spans="1:27" ht="15">
      <c r="A63" s="62" t="str">
        <f t="shared" si="1"/>
        <v>celana setreat stabiloIN</v>
      </c>
      <c r="B63" s="62" t="str">
        <f t="shared" si="2"/>
        <v>celana setreat stabilo</v>
      </c>
      <c r="C63" s="51" t="s">
        <v>18</v>
      </c>
      <c r="D63" s="63">
        <f>SUMIF(In!$B:$B,Stock!$B63,In!C:C)</f>
        <v>0</v>
      </c>
      <c r="E63" s="63">
        <f>SUMIF(In!$B:$B,Stock!$B63,In!D:D)+D65</f>
        <v>0</v>
      </c>
      <c r="F63" s="63">
        <f>SUMIF(In!$B:$B,Stock!$B63,In!E:E)+E65</f>
        <v>0</v>
      </c>
      <c r="G63" s="63">
        <f>SUMIF(In!$B:$B,Stock!$B63,In!F:F)+F65</f>
        <v>0</v>
      </c>
      <c r="H63" s="63">
        <f>SUMIF(In!$B:$B,Stock!$B63,In!G:G)+G65</f>
        <v>0</v>
      </c>
      <c r="I63" s="63">
        <f>SUMIF(In!$B:$B,Stock!$B63,In!H:H)+H65</f>
        <v>0</v>
      </c>
      <c r="J63" s="63">
        <f>SUMIF(In!$B:$B,Stock!$B63,In!I:I)+I65</f>
        <v>0</v>
      </c>
      <c r="K63" s="63">
        <f>SUMIF(In!$B:$B,Stock!$B63,In!J:J)+J65</f>
        <v>0</v>
      </c>
      <c r="L63" s="63">
        <f>SUMIF(In!$B:$B,Stock!$B63,In!K:K)+K65</f>
        <v>0</v>
      </c>
      <c r="M63" s="63">
        <f>SUMIF(In!$B:$B,Stock!$B63,In!L:L)+L65</f>
        <v>0</v>
      </c>
      <c r="N63" s="63">
        <f>SUMIF(In!$B:$B,Stock!$B63,In!M:M)+M65</f>
        <v>0</v>
      </c>
      <c r="O63" s="63">
        <f>SUMIF(In!$B:$B,Stock!$B63,In!N:N)+N65</f>
        <v>0</v>
      </c>
      <c r="P63" s="63">
        <f>SUMIF(In!$B:$B,Stock!$B63,In!O:O)+O65</f>
        <v>0</v>
      </c>
      <c r="Q63" s="63">
        <f>SUMIF(In!$B:$B,Stock!$B63,In!P:P)+P65</f>
        <v>0</v>
      </c>
      <c r="R63" s="63">
        <f>SUMIF(In!$B:$B,Stock!$B63,In!Q:Q)+Q65</f>
        <v>0</v>
      </c>
      <c r="S63" s="63">
        <f>SUMIF(In!$B:$B,Stock!$B63,In!R:R)+R65</f>
        <v>0</v>
      </c>
      <c r="T63" s="63">
        <f>SUMIF(In!$B:$B,Stock!$B63,In!S:S)+S65</f>
        <v>0</v>
      </c>
      <c r="U63" s="63">
        <f>SUMIF(In!$B:$B,Stock!$B63,In!T:T)+T65</f>
        <v>0</v>
      </c>
      <c r="W63" s="64">
        <f t="shared" si="0"/>
        <v>0</v>
      </c>
      <c r="Z63" s="64">
        <f t="shared" si="4"/>
        <v>25</v>
      </c>
      <c r="AA63" s="65" t="str">
        <f>VLOOKUP($Z63,Master!$A:$B,2,FALSE)</f>
        <v>celana setreat stabilo</v>
      </c>
    </row>
    <row r="64" spans="1:27" ht="15">
      <c r="A64" s="66" t="str">
        <f t="shared" si="1"/>
        <v>celana setreat stabiloOUT</v>
      </c>
      <c r="B64" s="66" t="str">
        <f t="shared" si="2"/>
        <v>celana setreat stabilo</v>
      </c>
      <c r="C64" s="52" t="s">
        <v>19</v>
      </c>
      <c r="D64" s="67">
        <f>SUMIF(Out!$B:$B,Stock!$B64,Out!C:C)</f>
        <v>0</v>
      </c>
      <c r="E64" s="67">
        <f>SUMIF(Out!$B:$B,Stock!$B64,Out!D:D)</f>
        <v>0</v>
      </c>
      <c r="F64" s="67">
        <f>SUMIF(Out!$B:$B,Stock!$B64,Out!E:E)</f>
        <v>0</v>
      </c>
      <c r="G64" s="67">
        <f>SUMIF(Out!$B:$B,Stock!$B64,Out!F:F)</f>
        <v>0</v>
      </c>
      <c r="H64" s="67">
        <f>SUMIF(Out!$B:$B,Stock!$B64,Out!G:G)</f>
        <v>0</v>
      </c>
      <c r="I64" s="67">
        <f>SUMIF(Out!$B:$B,Stock!$B64,Out!H:H)</f>
        <v>0</v>
      </c>
      <c r="J64" s="67">
        <f>SUMIF(Out!$B:$B,Stock!$B64,Out!I:I)</f>
        <v>0</v>
      </c>
      <c r="K64" s="67">
        <f>SUMIF(Out!$B:$B,Stock!$B64,Out!J:J)</f>
        <v>0</v>
      </c>
      <c r="L64" s="67">
        <f>SUMIF(Out!$B:$B,Stock!$B64,Out!K:K)</f>
        <v>0</v>
      </c>
      <c r="M64" s="67">
        <f>SUMIF(Out!$B:$B,Stock!$B64,Out!L:L)</f>
        <v>0</v>
      </c>
      <c r="N64" s="67">
        <f>SUMIF(Out!$B:$B,Stock!$B64,Out!M:M)</f>
        <v>0</v>
      </c>
      <c r="O64" s="67">
        <f>SUMIF(Out!$B:$B,Stock!$B64,Out!N:N)</f>
        <v>0</v>
      </c>
      <c r="P64" s="67">
        <f>SUMIF(Out!$B:$B,Stock!$B64,Out!O:O)</f>
        <v>0</v>
      </c>
      <c r="Q64" s="67">
        <f>SUMIF(Out!$B:$B,Stock!$B64,Out!P:P)</f>
        <v>0</v>
      </c>
      <c r="R64" s="67">
        <f>SUMIF(Out!$B:$B,Stock!$B64,Out!Q:Q)</f>
        <v>0</v>
      </c>
      <c r="S64" s="67">
        <f>SUMIF(Out!$B:$B,Stock!$B64,Out!R:R)</f>
        <v>0</v>
      </c>
      <c r="T64" s="67">
        <f>SUMIF(Out!$B:$B,Stock!$B64,Out!S:S)</f>
        <v>0</v>
      </c>
      <c r="U64" s="67">
        <f>SUMIF(Out!$B:$B,Stock!$B64,Out!T:T)</f>
        <v>0</v>
      </c>
      <c r="W64" s="68">
        <f t="shared" si="0"/>
        <v>0</v>
      </c>
      <c r="Z64" s="68">
        <f t="shared" si="4"/>
        <v>25</v>
      </c>
      <c r="AA64" s="69" t="str">
        <f>VLOOKUP($Z64,Master!$A:$B,2,FALSE)</f>
        <v>celana setreat stabilo</v>
      </c>
    </row>
    <row r="65" spans="1:27" ht="15">
      <c r="A65" s="70" t="str">
        <f t="shared" si="1"/>
        <v>celana setreat stabiloBALANCE</v>
      </c>
      <c r="B65" s="70" t="str">
        <f t="shared" si="2"/>
        <v>celana setreat stabilo</v>
      </c>
      <c r="C65" s="53" t="s">
        <v>118</v>
      </c>
      <c r="D65" s="54">
        <f t="shared" ref="D65:U65" si="23">D63-D64</f>
        <v>0</v>
      </c>
      <c r="E65" s="54">
        <f t="shared" si="23"/>
        <v>0</v>
      </c>
      <c r="F65" s="54">
        <f t="shared" si="23"/>
        <v>0</v>
      </c>
      <c r="G65" s="54">
        <f t="shared" si="23"/>
        <v>0</v>
      </c>
      <c r="H65" s="54">
        <f t="shared" si="23"/>
        <v>0</v>
      </c>
      <c r="I65" s="54">
        <f t="shared" si="23"/>
        <v>0</v>
      </c>
      <c r="J65" s="54">
        <f t="shared" si="23"/>
        <v>0</v>
      </c>
      <c r="K65" s="54">
        <f t="shared" si="23"/>
        <v>0</v>
      </c>
      <c r="L65" s="54">
        <f t="shared" si="23"/>
        <v>0</v>
      </c>
      <c r="M65" s="54">
        <f t="shared" si="23"/>
        <v>0</v>
      </c>
      <c r="N65" s="54">
        <f t="shared" si="23"/>
        <v>0</v>
      </c>
      <c r="O65" s="54">
        <f t="shared" si="23"/>
        <v>0</v>
      </c>
      <c r="P65" s="54">
        <f t="shared" si="23"/>
        <v>0</v>
      </c>
      <c r="Q65" s="54">
        <f t="shared" si="23"/>
        <v>0</v>
      </c>
      <c r="R65" s="54">
        <f t="shared" si="23"/>
        <v>0</v>
      </c>
      <c r="S65" s="54">
        <f t="shared" si="23"/>
        <v>0</v>
      </c>
      <c r="T65" s="54">
        <f t="shared" si="23"/>
        <v>0</v>
      </c>
      <c r="U65" s="54">
        <f t="shared" si="23"/>
        <v>0</v>
      </c>
      <c r="W65" s="71">
        <f t="shared" si="0"/>
        <v>0</v>
      </c>
      <c r="Z65" s="71">
        <f t="shared" si="4"/>
        <v>25</v>
      </c>
      <c r="AA65" s="72" t="str">
        <f>VLOOKUP($Z65,Master!$A:$B,2,FALSE)</f>
        <v>celana setreat stabilo</v>
      </c>
    </row>
    <row r="66" spans="1:27" ht="15">
      <c r="A66" s="62" t="str">
        <f t="shared" si="1"/>
        <v>Rok catton ABGIN</v>
      </c>
      <c r="B66" s="62" t="str">
        <f t="shared" si="2"/>
        <v>Rok catton ABG</v>
      </c>
      <c r="C66" s="51" t="s">
        <v>18</v>
      </c>
      <c r="D66" s="63">
        <f>SUMIF(In!$B:$B,Stock!$B66,In!C:C)</f>
        <v>0</v>
      </c>
      <c r="E66" s="63">
        <f>SUMIF(In!$B:$B,Stock!$B66,In!D:D)+D68</f>
        <v>0</v>
      </c>
      <c r="F66" s="63">
        <f>SUMIF(In!$B:$B,Stock!$B66,In!E:E)+E68</f>
        <v>0</v>
      </c>
      <c r="G66" s="63">
        <f>SUMIF(In!$B:$B,Stock!$B66,In!F:F)+F68</f>
        <v>0</v>
      </c>
      <c r="H66" s="63">
        <f>SUMIF(In!$B:$B,Stock!$B66,In!G:G)+G68</f>
        <v>0</v>
      </c>
      <c r="I66" s="63">
        <f>SUMIF(In!$B:$B,Stock!$B66,In!H:H)+H68</f>
        <v>0</v>
      </c>
      <c r="J66" s="63">
        <f>SUMIF(In!$B:$B,Stock!$B66,In!I:I)+I68</f>
        <v>0</v>
      </c>
      <c r="K66" s="63">
        <f>SUMIF(In!$B:$B,Stock!$B66,In!J:J)+J68</f>
        <v>0</v>
      </c>
      <c r="L66" s="63">
        <f>SUMIF(In!$B:$B,Stock!$B66,In!K:K)+K68</f>
        <v>0</v>
      </c>
      <c r="M66" s="63">
        <f>SUMIF(In!$B:$B,Stock!$B66,In!L:L)+L68</f>
        <v>0</v>
      </c>
      <c r="N66" s="63">
        <f>SUMIF(In!$B:$B,Stock!$B66,In!M:M)+M68</f>
        <v>0</v>
      </c>
      <c r="O66" s="63">
        <f>SUMIF(In!$B:$B,Stock!$B66,In!N:N)+N68</f>
        <v>0</v>
      </c>
      <c r="P66" s="63">
        <f>SUMIF(In!$B:$B,Stock!$B66,In!O:O)+O68</f>
        <v>0</v>
      </c>
      <c r="Q66" s="63">
        <f>SUMIF(In!$B:$B,Stock!$B66,In!P:P)+P68</f>
        <v>0</v>
      </c>
      <c r="R66" s="63">
        <f>SUMIF(In!$B:$B,Stock!$B66,In!Q:Q)+Q68</f>
        <v>0</v>
      </c>
      <c r="S66" s="63">
        <f>SUMIF(In!$B:$B,Stock!$B66,In!R:R)+R68</f>
        <v>0</v>
      </c>
      <c r="T66" s="63">
        <f>SUMIF(In!$B:$B,Stock!$B66,In!S:S)+S68</f>
        <v>0</v>
      </c>
      <c r="U66" s="63">
        <f>SUMIF(In!$B:$B,Stock!$B66,In!T:T)+T68</f>
        <v>0</v>
      </c>
      <c r="W66" s="64">
        <f t="shared" si="0"/>
        <v>0</v>
      </c>
      <c r="Z66" s="64">
        <f t="shared" si="4"/>
        <v>26</v>
      </c>
      <c r="AA66" s="65" t="str">
        <f>VLOOKUP($Z66,Master!$A:$B,2,FALSE)</f>
        <v>Rok catton ABG</v>
      </c>
    </row>
    <row r="67" spans="1:27" ht="15">
      <c r="A67" s="66" t="str">
        <f t="shared" si="1"/>
        <v>Rok catton ABGOUT</v>
      </c>
      <c r="B67" s="66" t="str">
        <f t="shared" si="2"/>
        <v>Rok catton ABG</v>
      </c>
      <c r="C67" s="52" t="s">
        <v>19</v>
      </c>
      <c r="D67" s="67">
        <f>SUMIF(Out!$B:$B,Stock!$B67,Out!C:C)</f>
        <v>0</v>
      </c>
      <c r="E67" s="67">
        <f>SUMIF(Out!$B:$B,Stock!$B67,Out!D:D)</f>
        <v>0</v>
      </c>
      <c r="F67" s="67">
        <f>SUMIF(Out!$B:$B,Stock!$B67,Out!E:E)</f>
        <v>0</v>
      </c>
      <c r="G67" s="67">
        <f>SUMIF(Out!$B:$B,Stock!$B67,Out!F:F)</f>
        <v>0</v>
      </c>
      <c r="H67" s="67">
        <f>SUMIF(Out!$B:$B,Stock!$B67,Out!G:G)</f>
        <v>0</v>
      </c>
      <c r="I67" s="67">
        <f>SUMIF(Out!$B:$B,Stock!$B67,Out!H:H)</f>
        <v>0</v>
      </c>
      <c r="J67" s="67">
        <f>SUMIF(Out!$B:$B,Stock!$B67,Out!I:I)</f>
        <v>0</v>
      </c>
      <c r="K67" s="67">
        <f>SUMIF(Out!$B:$B,Stock!$B67,Out!J:J)</f>
        <v>0</v>
      </c>
      <c r="L67" s="67">
        <f>SUMIF(Out!$B:$B,Stock!$B67,Out!K:K)</f>
        <v>0</v>
      </c>
      <c r="M67" s="67">
        <f>SUMIF(Out!$B:$B,Stock!$B67,Out!L:L)</f>
        <v>0</v>
      </c>
      <c r="N67" s="67">
        <f>SUMIF(Out!$B:$B,Stock!$B67,Out!M:M)</f>
        <v>0</v>
      </c>
      <c r="O67" s="67">
        <f>SUMIF(Out!$B:$B,Stock!$B67,Out!N:N)</f>
        <v>0</v>
      </c>
      <c r="P67" s="67">
        <f>SUMIF(Out!$B:$B,Stock!$B67,Out!O:O)</f>
        <v>0</v>
      </c>
      <c r="Q67" s="67">
        <f>SUMIF(Out!$B:$B,Stock!$B67,Out!P:P)</f>
        <v>0</v>
      </c>
      <c r="R67" s="67">
        <f>SUMIF(Out!$B:$B,Stock!$B67,Out!Q:Q)</f>
        <v>0</v>
      </c>
      <c r="S67" s="67">
        <f>SUMIF(Out!$B:$B,Stock!$B67,Out!R:R)</f>
        <v>0</v>
      </c>
      <c r="T67" s="67">
        <f>SUMIF(Out!$B:$B,Stock!$B67,Out!S:S)</f>
        <v>0</v>
      </c>
      <c r="U67" s="67">
        <f>SUMIF(Out!$B:$B,Stock!$B67,Out!T:T)</f>
        <v>0</v>
      </c>
      <c r="W67" s="68">
        <f t="shared" si="0"/>
        <v>0</v>
      </c>
      <c r="Z67" s="68">
        <f t="shared" si="4"/>
        <v>26</v>
      </c>
      <c r="AA67" s="69" t="str">
        <f>VLOOKUP($Z67,Master!$A:$B,2,FALSE)</f>
        <v>Rok catton ABG</v>
      </c>
    </row>
    <row r="68" spans="1:27" ht="15">
      <c r="A68" s="70" t="str">
        <f t="shared" si="1"/>
        <v>Rok catton ABGBALANCE</v>
      </c>
      <c r="B68" s="70" t="str">
        <f t="shared" si="2"/>
        <v>Rok catton ABG</v>
      </c>
      <c r="C68" s="53" t="s">
        <v>118</v>
      </c>
      <c r="D68" s="54">
        <f t="shared" ref="D68:U68" si="24">D66-D67</f>
        <v>0</v>
      </c>
      <c r="E68" s="54">
        <f t="shared" si="24"/>
        <v>0</v>
      </c>
      <c r="F68" s="54">
        <f t="shared" si="24"/>
        <v>0</v>
      </c>
      <c r="G68" s="54">
        <f t="shared" si="24"/>
        <v>0</v>
      </c>
      <c r="H68" s="54">
        <f t="shared" si="24"/>
        <v>0</v>
      </c>
      <c r="I68" s="54">
        <f t="shared" si="24"/>
        <v>0</v>
      </c>
      <c r="J68" s="54">
        <f t="shared" si="24"/>
        <v>0</v>
      </c>
      <c r="K68" s="54">
        <f t="shared" si="24"/>
        <v>0</v>
      </c>
      <c r="L68" s="54">
        <f t="shared" si="24"/>
        <v>0</v>
      </c>
      <c r="M68" s="54">
        <f t="shared" si="24"/>
        <v>0</v>
      </c>
      <c r="N68" s="54">
        <f t="shared" si="24"/>
        <v>0</v>
      </c>
      <c r="O68" s="54">
        <f t="shared" si="24"/>
        <v>0</v>
      </c>
      <c r="P68" s="54">
        <f t="shared" si="24"/>
        <v>0</v>
      </c>
      <c r="Q68" s="54">
        <f t="shared" si="24"/>
        <v>0</v>
      </c>
      <c r="R68" s="54">
        <f t="shared" si="24"/>
        <v>0</v>
      </c>
      <c r="S68" s="54">
        <f t="shared" si="24"/>
        <v>0</v>
      </c>
      <c r="T68" s="54">
        <f t="shared" si="24"/>
        <v>0</v>
      </c>
      <c r="U68" s="54">
        <f t="shared" si="24"/>
        <v>0</v>
      </c>
      <c r="W68" s="71">
        <f t="shared" si="0"/>
        <v>0</v>
      </c>
      <c r="Z68" s="71">
        <f t="shared" si="4"/>
        <v>26</v>
      </c>
      <c r="AA68" s="72" t="str">
        <f>VLOOKUP($Z68,Master!$A:$B,2,FALSE)</f>
        <v>Rok catton ABG</v>
      </c>
    </row>
    <row r="69" spans="1:27" ht="15">
      <c r="A69" s="62" t="str">
        <f t="shared" si="1"/>
        <v>Rok Jeans BesarIN</v>
      </c>
      <c r="B69" s="62" t="str">
        <f t="shared" si="2"/>
        <v>Rok Jeans Besar</v>
      </c>
      <c r="C69" s="51" t="s">
        <v>18</v>
      </c>
      <c r="D69" s="63">
        <f>SUMIF(In!$B:$B,Stock!$B69,In!C:C)</f>
        <v>0</v>
      </c>
      <c r="E69" s="63">
        <f>SUMIF(In!$B:$B,Stock!$B69,In!D:D)+D71</f>
        <v>0</v>
      </c>
      <c r="F69" s="63">
        <f>SUMIF(In!$B:$B,Stock!$B69,In!E:E)+E71</f>
        <v>0</v>
      </c>
      <c r="G69" s="63">
        <f>SUMIF(In!$B:$B,Stock!$B69,In!F:F)+F71</f>
        <v>0</v>
      </c>
      <c r="H69" s="63">
        <f>SUMIF(In!$B:$B,Stock!$B69,In!G:G)+G71</f>
        <v>0</v>
      </c>
      <c r="I69" s="63">
        <f>SUMIF(In!$B:$B,Stock!$B69,In!H:H)+H71</f>
        <v>0</v>
      </c>
      <c r="J69" s="63">
        <f>SUMIF(In!$B:$B,Stock!$B69,In!I:I)+I71</f>
        <v>0</v>
      </c>
      <c r="K69" s="63">
        <f>SUMIF(In!$B:$B,Stock!$B69,In!J:J)+J71</f>
        <v>0</v>
      </c>
      <c r="L69" s="63">
        <f>SUMIF(In!$B:$B,Stock!$B69,In!K:K)+K71</f>
        <v>0</v>
      </c>
      <c r="M69" s="63">
        <f>SUMIF(In!$B:$B,Stock!$B69,In!L:L)+L71</f>
        <v>0</v>
      </c>
      <c r="N69" s="63">
        <f>SUMIF(In!$B:$B,Stock!$B69,In!M:M)+M71</f>
        <v>0</v>
      </c>
      <c r="O69" s="63">
        <f>SUMIF(In!$B:$B,Stock!$B69,In!N:N)+N71</f>
        <v>0</v>
      </c>
      <c r="P69" s="63">
        <f>SUMIF(In!$B:$B,Stock!$B69,In!O:O)+O71</f>
        <v>0</v>
      </c>
      <c r="Q69" s="63">
        <f>SUMIF(In!$B:$B,Stock!$B69,In!P:P)+P71</f>
        <v>0</v>
      </c>
      <c r="R69" s="63">
        <f>SUMIF(In!$B:$B,Stock!$B69,In!Q:Q)+Q71</f>
        <v>0</v>
      </c>
      <c r="S69" s="63">
        <f>SUMIF(In!$B:$B,Stock!$B69,In!R:R)+R71</f>
        <v>0</v>
      </c>
      <c r="T69" s="63">
        <f>SUMIF(In!$B:$B,Stock!$B69,In!S:S)+S71</f>
        <v>0</v>
      </c>
      <c r="U69" s="63">
        <f>SUMIF(In!$B:$B,Stock!$B69,In!T:T)+T71</f>
        <v>0</v>
      </c>
      <c r="W69" s="64">
        <f t="shared" si="0"/>
        <v>0</v>
      </c>
      <c r="Z69" s="64">
        <f t="shared" si="4"/>
        <v>27</v>
      </c>
      <c r="AA69" s="65" t="str">
        <f>VLOOKUP($Z69,Master!$A:$B,2,FALSE)</f>
        <v>Rok Jeans Besar</v>
      </c>
    </row>
    <row r="70" spans="1:27" ht="15">
      <c r="A70" s="66" t="str">
        <f t="shared" si="1"/>
        <v>Rok Jeans BesarOUT</v>
      </c>
      <c r="B70" s="66" t="str">
        <f t="shared" si="2"/>
        <v>Rok Jeans Besar</v>
      </c>
      <c r="C70" s="52" t="s">
        <v>19</v>
      </c>
      <c r="D70" s="67">
        <f>SUMIF(Out!$B:$B,Stock!$B70,Out!C:C)</f>
        <v>0</v>
      </c>
      <c r="E70" s="67">
        <f>SUMIF(Out!$B:$B,Stock!$B70,Out!D:D)</f>
        <v>0</v>
      </c>
      <c r="F70" s="67">
        <f>SUMIF(Out!$B:$B,Stock!$B70,Out!E:E)</f>
        <v>0</v>
      </c>
      <c r="G70" s="67">
        <f>SUMIF(Out!$B:$B,Stock!$B70,Out!F:F)</f>
        <v>0</v>
      </c>
      <c r="H70" s="67">
        <f>SUMIF(Out!$B:$B,Stock!$B70,Out!G:G)</f>
        <v>0</v>
      </c>
      <c r="I70" s="67">
        <f>SUMIF(Out!$B:$B,Stock!$B70,Out!H:H)</f>
        <v>0</v>
      </c>
      <c r="J70" s="67">
        <f>SUMIF(Out!$B:$B,Stock!$B70,Out!I:I)</f>
        <v>0</v>
      </c>
      <c r="K70" s="67">
        <f>SUMIF(Out!$B:$B,Stock!$B70,Out!J:J)</f>
        <v>0</v>
      </c>
      <c r="L70" s="67">
        <f>SUMIF(Out!$B:$B,Stock!$B70,Out!K:K)</f>
        <v>0</v>
      </c>
      <c r="M70" s="67">
        <f>SUMIF(Out!$B:$B,Stock!$B70,Out!L:L)</f>
        <v>0</v>
      </c>
      <c r="N70" s="67">
        <f>SUMIF(Out!$B:$B,Stock!$B70,Out!M:M)</f>
        <v>0</v>
      </c>
      <c r="O70" s="67">
        <f>SUMIF(Out!$B:$B,Stock!$B70,Out!N:N)</f>
        <v>0</v>
      </c>
      <c r="P70" s="67">
        <f>SUMIF(Out!$B:$B,Stock!$B70,Out!O:O)</f>
        <v>0</v>
      </c>
      <c r="Q70" s="67">
        <f>SUMIF(Out!$B:$B,Stock!$B70,Out!P:P)</f>
        <v>0</v>
      </c>
      <c r="R70" s="67">
        <f>SUMIF(Out!$B:$B,Stock!$B70,Out!Q:Q)</f>
        <v>0</v>
      </c>
      <c r="S70" s="67">
        <f>SUMIF(Out!$B:$B,Stock!$B70,Out!R:R)</f>
        <v>0</v>
      </c>
      <c r="T70" s="67">
        <f>SUMIF(Out!$B:$B,Stock!$B70,Out!S:S)</f>
        <v>0</v>
      </c>
      <c r="U70" s="67">
        <f>SUMIF(Out!$B:$B,Stock!$B70,Out!T:T)</f>
        <v>0</v>
      </c>
      <c r="W70" s="68">
        <f t="shared" ref="W70:W133" si="25">SUM(D70:U70)</f>
        <v>0</v>
      </c>
      <c r="Z70" s="68">
        <f t="shared" si="4"/>
        <v>27</v>
      </c>
      <c r="AA70" s="69" t="str">
        <f>VLOOKUP($Z70,Master!$A:$B,2,FALSE)</f>
        <v>Rok Jeans Besar</v>
      </c>
    </row>
    <row r="71" spans="1:27" ht="15">
      <c r="A71" s="70" t="str">
        <f t="shared" ref="A71:A134" si="26">B71&amp;C71</f>
        <v>Rok Jeans BesarBALANCE</v>
      </c>
      <c r="B71" s="70" t="str">
        <f t="shared" ref="B71:B134" si="27">AA71</f>
        <v>Rok Jeans Besar</v>
      </c>
      <c r="C71" s="53" t="s">
        <v>118</v>
      </c>
      <c r="D71" s="54">
        <f t="shared" ref="D71:U71" si="28">D69-D70</f>
        <v>0</v>
      </c>
      <c r="E71" s="54">
        <f t="shared" si="28"/>
        <v>0</v>
      </c>
      <c r="F71" s="54">
        <f t="shared" si="28"/>
        <v>0</v>
      </c>
      <c r="G71" s="54">
        <f t="shared" si="28"/>
        <v>0</v>
      </c>
      <c r="H71" s="54">
        <f t="shared" si="28"/>
        <v>0</v>
      </c>
      <c r="I71" s="54">
        <f t="shared" si="28"/>
        <v>0</v>
      </c>
      <c r="J71" s="54">
        <f t="shared" si="28"/>
        <v>0</v>
      </c>
      <c r="K71" s="54">
        <f t="shared" si="28"/>
        <v>0</v>
      </c>
      <c r="L71" s="54">
        <f t="shared" si="28"/>
        <v>0</v>
      </c>
      <c r="M71" s="54">
        <f t="shared" si="28"/>
        <v>0</v>
      </c>
      <c r="N71" s="54">
        <f t="shared" si="28"/>
        <v>0</v>
      </c>
      <c r="O71" s="54">
        <f t="shared" si="28"/>
        <v>0</v>
      </c>
      <c r="P71" s="54">
        <f t="shared" si="28"/>
        <v>0</v>
      </c>
      <c r="Q71" s="54">
        <f t="shared" si="28"/>
        <v>0</v>
      </c>
      <c r="R71" s="54">
        <f t="shared" si="28"/>
        <v>0</v>
      </c>
      <c r="S71" s="54">
        <f t="shared" si="28"/>
        <v>0</v>
      </c>
      <c r="T71" s="54">
        <f t="shared" si="28"/>
        <v>0</v>
      </c>
      <c r="U71" s="54">
        <f t="shared" si="28"/>
        <v>0</v>
      </c>
      <c r="W71" s="71">
        <f t="shared" si="25"/>
        <v>0</v>
      </c>
      <c r="Z71" s="71">
        <f t="shared" si="4"/>
        <v>27</v>
      </c>
      <c r="AA71" s="72" t="str">
        <f>VLOOKUP($Z71,Master!$A:$B,2,FALSE)</f>
        <v>Rok Jeans Besar</v>
      </c>
    </row>
    <row r="72" spans="1:27" ht="15">
      <c r="A72" s="62" t="str">
        <f t="shared" si="26"/>
        <v>c.stret armyIN</v>
      </c>
      <c r="B72" s="62" t="str">
        <f t="shared" si="27"/>
        <v>c.stret army</v>
      </c>
      <c r="C72" s="51" t="s">
        <v>18</v>
      </c>
      <c r="D72" s="63">
        <f>SUMIF(In!$B:$B,Stock!$B72,In!C:C)</f>
        <v>0</v>
      </c>
      <c r="E72" s="63">
        <f>SUMIF(In!$B:$B,Stock!$B72,In!D:D)+D74</f>
        <v>0</v>
      </c>
      <c r="F72" s="63">
        <f>SUMIF(In!$B:$B,Stock!$B72,In!E:E)+E74</f>
        <v>0</v>
      </c>
      <c r="G72" s="63">
        <f>SUMIF(In!$B:$B,Stock!$B72,In!F:F)+F74</f>
        <v>0</v>
      </c>
      <c r="H72" s="63">
        <f>SUMIF(In!$B:$B,Stock!$B72,In!G:G)+G74</f>
        <v>0</v>
      </c>
      <c r="I72" s="63">
        <f>SUMIF(In!$B:$B,Stock!$B72,In!H:H)+H74</f>
        <v>0</v>
      </c>
      <c r="J72" s="63">
        <f>SUMIF(In!$B:$B,Stock!$B72,In!I:I)+I74</f>
        <v>0</v>
      </c>
      <c r="K72" s="63">
        <f>SUMIF(In!$B:$B,Stock!$B72,In!J:J)+J74</f>
        <v>0</v>
      </c>
      <c r="L72" s="63">
        <f>SUMIF(In!$B:$B,Stock!$B72,In!K:K)+K74</f>
        <v>0</v>
      </c>
      <c r="M72" s="63">
        <f>SUMIF(In!$B:$B,Stock!$B72,In!L:L)+L74</f>
        <v>0</v>
      </c>
      <c r="N72" s="63">
        <f>SUMIF(In!$B:$B,Stock!$B72,In!M:M)+M74</f>
        <v>0</v>
      </c>
      <c r="O72" s="63">
        <f>SUMIF(In!$B:$B,Stock!$B72,In!N:N)+N74</f>
        <v>0</v>
      </c>
      <c r="P72" s="63">
        <f>SUMIF(In!$B:$B,Stock!$B72,In!O:O)+O74</f>
        <v>0</v>
      </c>
      <c r="Q72" s="63">
        <f>SUMIF(In!$B:$B,Stock!$B72,In!P:P)+P74</f>
        <v>0</v>
      </c>
      <c r="R72" s="63">
        <f>SUMIF(In!$B:$B,Stock!$B72,In!Q:Q)+Q74</f>
        <v>0</v>
      </c>
      <c r="S72" s="63">
        <f>SUMIF(In!$B:$B,Stock!$B72,In!R:R)+R74</f>
        <v>0</v>
      </c>
      <c r="T72" s="63">
        <f>SUMIF(In!$B:$B,Stock!$B72,In!S:S)+S74</f>
        <v>0</v>
      </c>
      <c r="U72" s="63">
        <f>SUMIF(In!$B:$B,Stock!$B72,In!T:T)+T74</f>
        <v>0</v>
      </c>
      <c r="W72" s="64">
        <f t="shared" si="25"/>
        <v>0</v>
      </c>
      <c r="Z72" s="64">
        <f t="shared" si="4"/>
        <v>28</v>
      </c>
      <c r="AA72" s="65" t="str">
        <f>VLOOKUP($Z72,Master!$A:$B,2,FALSE)</f>
        <v>c.stret army</v>
      </c>
    </row>
    <row r="73" spans="1:27" ht="15">
      <c r="A73" s="66" t="str">
        <f t="shared" si="26"/>
        <v>c.stret armyOUT</v>
      </c>
      <c r="B73" s="66" t="str">
        <f t="shared" si="27"/>
        <v>c.stret army</v>
      </c>
      <c r="C73" s="52" t="s">
        <v>19</v>
      </c>
      <c r="D73" s="67">
        <f>SUMIF(Out!$B:$B,Stock!$B73,Out!C:C)</f>
        <v>0</v>
      </c>
      <c r="E73" s="67">
        <f>SUMIF(Out!$B:$B,Stock!$B73,Out!D:D)</f>
        <v>0</v>
      </c>
      <c r="F73" s="67">
        <f>SUMIF(Out!$B:$B,Stock!$B73,Out!E:E)</f>
        <v>0</v>
      </c>
      <c r="G73" s="67">
        <f>SUMIF(Out!$B:$B,Stock!$B73,Out!F:F)</f>
        <v>0</v>
      </c>
      <c r="H73" s="67">
        <f>SUMIF(Out!$B:$B,Stock!$B73,Out!G:G)</f>
        <v>0</v>
      </c>
      <c r="I73" s="67">
        <f>SUMIF(Out!$B:$B,Stock!$B73,Out!H:H)</f>
        <v>0</v>
      </c>
      <c r="J73" s="67">
        <f>SUMIF(Out!$B:$B,Stock!$B73,Out!I:I)</f>
        <v>0</v>
      </c>
      <c r="K73" s="67">
        <f>SUMIF(Out!$B:$B,Stock!$B73,Out!J:J)</f>
        <v>0</v>
      </c>
      <c r="L73" s="67">
        <f>SUMIF(Out!$B:$B,Stock!$B73,Out!K:K)</f>
        <v>0</v>
      </c>
      <c r="M73" s="67">
        <f>SUMIF(Out!$B:$B,Stock!$B73,Out!L:L)</f>
        <v>0</v>
      </c>
      <c r="N73" s="67">
        <f>SUMIF(Out!$B:$B,Stock!$B73,Out!M:M)</f>
        <v>0</v>
      </c>
      <c r="O73" s="67">
        <f>SUMIF(Out!$B:$B,Stock!$B73,Out!N:N)</f>
        <v>0</v>
      </c>
      <c r="P73" s="67">
        <f>SUMIF(Out!$B:$B,Stock!$B73,Out!O:O)</f>
        <v>0</v>
      </c>
      <c r="Q73" s="67">
        <f>SUMIF(Out!$B:$B,Stock!$B73,Out!P:P)</f>
        <v>0</v>
      </c>
      <c r="R73" s="67">
        <f>SUMIF(Out!$B:$B,Stock!$B73,Out!Q:Q)</f>
        <v>0</v>
      </c>
      <c r="S73" s="67">
        <f>SUMIF(Out!$B:$B,Stock!$B73,Out!R:R)</f>
        <v>0</v>
      </c>
      <c r="T73" s="67">
        <f>SUMIF(Out!$B:$B,Stock!$B73,Out!S:S)</f>
        <v>0</v>
      </c>
      <c r="U73" s="67">
        <f>SUMIF(Out!$B:$B,Stock!$B73,Out!T:T)</f>
        <v>0</v>
      </c>
      <c r="W73" s="68">
        <f t="shared" si="25"/>
        <v>0</v>
      </c>
      <c r="Z73" s="68">
        <f t="shared" si="4"/>
        <v>28</v>
      </c>
      <c r="AA73" s="69" t="str">
        <f>VLOOKUP($Z73,Master!$A:$B,2,FALSE)</f>
        <v>c.stret army</v>
      </c>
    </row>
    <row r="74" spans="1:27" ht="15">
      <c r="A74" s="70" t="str">
        <f t="shared" si="26"/>
        <v>c.stret armyBALANCE</v>
      </c>
      <c r="B74" s="70" t="str">
        <f t="shared" si="27"/>
        <v>c.stret army</v>
      </c>
      <c r="C74" s="53" t="s">
        <v>118</v>
      </c>
      <c r="D74" s="54">
        <f t="shared" ref="D74:U74" si="29">D72-D73</f>
        <v>0</v>
      </c>
      <c r="E74" s="54">
        <f t="shared" si="29"/>
        <v>0</v>
      </c>
      <c r="F74" s="54">
        <f t="shared" si="29"/>
        <v>0</v>
      </c>
      <c r="G74" s="54">
        <f t="shared" si="29"/>
        <v>0</v>
      </c>
      <c r="H74" s="54">
        <f t="shared" si="29"/>
        <v>0</v>
      </c>
      <c r="I74" s="54">
        <f t="shared" si="29"/>
        <v>0</v>
      </c>
      <c r="J74" s="54">
        <f t="shared" si="29"/>
        <v>0</v>
      </c>
      <c r="K74" s="54">
        <f t="shared" si="29"/>
        <v>0</v>
      </c>
      <c r="L74" s="54">
        <f t="shared" si="29"/>
        <v>0</v>
      </c>
      <c r="M74" s="54">
        <f t="shared" si="29"/>
        <v>0</v>
      </c>
      <c r="N74" s="54">
        <f t="shared" si="29"/>
        <v>0</v>
      </c>
      <c r="O74" s="54">
        <f t="shared" si="29"/>
        <v>0</v>
      </c>
      <c r="P74" s="54">
        <f t="shared" si="29"/>
        <v>0</v>
      </c>
      <c r="Q74" s="54">
        <f t="shared" si="29"/>
        <v>0</v>
      </c>
      <c r="R74" s="54">
        <f t="shared" si="29"/>
        <v>0</v>
      </c>
      <c r="S74" s="54">
        <f t="shared" si="29"/>
        <v>0</v>
      </c>
      <c r="T74" s="54">
        <f t="shared" si="29"/>
        <v>0</v>
      </c>
      <c r="U74" s="54">
        <f t="shared" si="29"/>
        <v>0</v>
      </c>
      <c r="W74" s="71">
        <f t="shared" si="25"/>
        <v>0</v>
      </c>
      <c r="Z74" s="71">
        <f t="shared" ref="Z74:Z137" si="30">Z71+1</f>
        <v>28</v>
      </c>
      <c r="AA74" s="72" t="str">
        <f>VLOOKUP($Z74,Master!$A:$B,2,FALSE)</f>
        <v>c.stret army</v>
      </c>
    </row>
    <row r="75" spans="1:27" ht="15">
      <c r="A75" s="62" t="str">
        <f t="shared" si="26"/>
        <v>gamis jeansIN</v>
      </c>
      <c r="B75" s="62" t="str">
        <f t="shared" si="27"/>
        <v>gamis jeans</v>
      </c>
      <c r="C75" s="51" t="s">
        <v>18</v>
      </c>
      <c r="D75" s="63">
        <f>SUMIF(In!$B:$B,Stock!$B75,In!C:C)</f>
        <v>0</v>
      </c>
      <c r="E75" s="63">
        <f>SUMIF(In!$B:$B,Stock!$B75,In!D:D)+D77</f>
        <v>0</v>
      </c>
      <c r="F75" s="63">
        <f>SUMIF(In!$B:$B,Stock!$B75,In!E:E)+E77</f>
        <v>0</v>
      </c>
      <c r="G75" s="63">
        <f>SUMIF(In!$B:$B,Stock!$B75,In!F:F)+F77</f>
        <v>0</v>
      </c>
      <c r="H75" s="63">
        <f>SUMIF(In!$B:$B,Stock!$B75,In!G:G)+G77</f>
        <v>0</v>
      </c>
      <c r="I75" s="63">
        <f>SUMIF(In!$B:$B,Stock!$B75,In!H:H)+H77</f>
        <v>0</v>
      </c>
      <c r="J75" s="63">
        <f>SUMIF(In!$B:$B,Stock!$B75,In!I:I)+I77</f>
        <v>0</v>
      </c>
      <c r="K75" s="63">
        <f>SUMIF(In!$B:$B,Stock!$B75,In!J:J)+J77</f>
        <v>0</v>
      </c>
      <c r="L75" s="63">
        <f>SUMIF(In!$B:$B,Stock!$B75,In!K:K)+K77</f>
        <v>0</v>
      </c>
      <c r="M75" s="63">
        <f>SUMIF(In!$B:$B,Stock!$B75,In!L:L)+L77</f>
        <v>0</v>
      </c>
      <c r="N75" s="63">
        <f>SUMIF(In!$B:$B,Stock!$B75,In!M:M)+M77</f>
        <v>0</v>
      </c>
      <c r="O75" s="63">
        <f>SUMIF(In!$B:$B,Stock!$B75,In!N:N)+N77</f>
        <v>0</v>
      </c>
      <c r="P75" s="63">
        <f>SUMIF(In!$B:$B,Stock!$B75,In!O:O)+O77</f>
        <v>0</v>
      </c>
      <c r="Q75" s="63">
        <f>SUMIF(In!$B:$B,Stock!$B75,In!P:P)+P77</f>
        <v>0</v>
      </c>
      <c r="R75" s="63">
        <f>SUMIF(In!$B:$B,Stock!$B75,In!Q:Q)+Q77</f>
        <v>0</v>
      </c>
      <c r="S75" s="63">
        <f>SUMIF(In!$B:$B,Stock!$B75,In!R:R)+R77</f>
        <v>0</v>
      </c>
      <c r="T75" s="63">
        <f>SUMIF(In!$B:$B,Stock!$B75,In!S:S)+S77</f>
        <v>0</v>
      </c>
      <c r="U75" s="63">
        <f>SUMIF(In!$B:$B,Stock!$B75,In!T:T)+T77</f>
        <v>0</v>
      </c>
      <c r="W75" s="64">
        <f t="shared" si="25"/>
        <v>0</v>
      </c>
      <c r="Z75" s="64">
        <f t="shared" si="30"/>
        <v>29</v>
      </c>
      <c r="AA75" s="65" t="str">
        <f>VLOOKUP($Z75,Master!$A:$B,2,FALSE)</f>
        <v>gamis jeans</v>
      </c>
    </row>
    <row r="76" spans="1:27" ht="15">
      <c r="A76" s="66" t="str">
        <f t="shared" si="26"/>
        <v>gamis jeansOUT</v>
      </c>
      <c r="B76" s="66" t="str">
        <f t="shared" si="27"/>
        <v>gamis jeans</v>
      </c>
      <c r="C76" s="52" t="s">
        <v>19</v>
      </c>
      <c r="D76" s="67">
        <f>SUMIF(Out!$B:$B,Stock!$B76,Out!C:C)</f>
        <v>0</v>
      </c>
      <c r="E76" s="67">
        <f>SUMIF(Out!$B:$B,Stock!$B76,Out!D:D)</f>
        <v>0</v>
      </c>
      <c r="F76" s="67">
        <f>SUMIF(Out!$B:$B,Stock!$B76,Out!E:E)</f>
        <v>0</v>
      </c>
      <c r="G76" s="67">
        <f>SUMIF(Out!$B:$B,Stock!$B76,Out!F:F)</f>
        <v>0</v>
      </c>
      <c r="H76" s="67">
        <f>SUMIF(Out!$B:$B,Stock!$B76,Out!G:G)</f>
        <v>0</v>
      </c>
      <c r="I76" s="67">
        <f>SUMIF(Out!$B:$B,Stock!$B76,Out!H:H)</f>
        <v>0</v>
      </c>
      <c r="J76" s="67">
        <f>SUMIF(Out!$B:$B,Stock!$B76,Out!I:I)</f>
        <v>0</v>
      </c>
      <c r="K76" s="67">
        <f>SUMIF(Out!$B:$B,Stock!$B76,Out!J:J)</f>
        <v>0</v>
      </c>
      <c r="L76" s="67">
        <f>SUMIF(Out!$B:$B,Stock!$B76,Out!K:K)</f>
        <v>0</v>
      </c>
      <c r="M76" s="67">
        <f>SUMIF(Out!$B:$B,Stock!$B76,Out!L:L)</f>
        <v>0</v>
      </c>
      <c r="N76" s="67">
        <f>SUMIF(Out!$B:$B,Stock!$B76,Out!M:M)</f>
        <v>0</v>
      </c>
      <c r="O76" s="67">
        <f>SUMIF(Out!$B:$B,Stock!$B76,Out!N:N)</f>
        <v>0</v>
      </c>
      <c r="P76" s="67">
        <f>SUMIF(Out!$B:$B,Stock!$B76,Out!O:O)</f>
        <v>0</v>
      </c>
      <c r="Q76" s="67">
        <f>SUMIF(Out!$B:$B,Stock!$B76,Out!P:P)</f>
        <v>0</v>
      </c>
      <c r="R76" s="67">
        <f>SUMIF(Out!$B:$B,Stock!$B76,Out!Q:Q)</f>
        <v>0</v>
      </c>
      <c r="S76" s="67">
        <f>SUMIF(Out!$B:$B,Stock!$B76,Out!R:R)</f>
        <v>0</v>
      </c>
      <c r="T76" s="67">
        <f>SUMIF(Out!$B:$B,Stock!$B76,Out!S:S)</f>
        <v>0</v>
      </c>
      <c r="U76" s="67">
        <f>SUMIF(Out!$B:$B,Stock!$B76,Out!T:T)</f>
        <v>0</v>
      </c>
      <c r="W76" s="68">
        <f t="shared" si="25"/>
        <v>0</v>
      </c>
      <c r="Z76" s="68">
        <f t="shared" si="30"/>
        <v>29</v>
      </c>
      <c r="AA76" s="69" t="str">
        <f>VLOOKUP($Z76,Master!$A:$B,2,FALSE)</f>
        <v>gamis jeans</v>
      </c>
    </row>
    <row r="77" spans="1:27" ht="15">
      <c r="A77" s="70" t="str">
        <f t="shared" si="26"/>
        <v>gamis jeansBALANCE</v>
      </c>
      <c r="B77" s="70" t="str">
        <f t="shared" si="27"/>
        <v>gamis jeans</v>
      </c>
      <c r="C77" s="53" t="s">
        <v>118</v>
      </c>
      <c r="D77" s="54">
        <f t="shared" ref="D77:U77" si="31">D75-D76</f>
        <v>0</v>
      </c>
      <c r="E77" s="54">
        <f t="shared" si="31"/>
        <v>0</v>
      </c>
      <c r="F77" s="54">
        <f t="shared" si="31"/>
        <v>0</v>
      </c>
      <c r="G77" s="54">
        <f t="shared" si="31"/>
        <v>0</v>
      </c>
      <c r="H77" s="54">
        <f t="shared" si="31"/>
        <v>0</v>
      </c>
      <c r="I77" s="54">
        <f t="shared" si="31"/>
        <v>0</v>
      </c>
      <c r="J77" s="54">
        <f t="shared" si="31"/>
        <v>0</v>
      </c>
      <c r="K77" s="54">
        <f t="shared" si="31"/>
        <v>0</v>
      </c>
      <c r="L77" s="54">
        <f t="shared" si="31"/>
        <v>0</v>
      </c>
      <c r="M77" s="54">
        <f t="shared" si="31"/>
        <v>0</v>
      </c>
      <c r="N77" s="54">
        <f t="shared" si="31"/>
        <v>0</v>
      </c>
      <c r="O77" s="54">
        <f t="shared" si="31"/>
        <v>0</v>
      </c>
      <c r="P77" s="54">
        <f t="shared" si="31"/>
        <v>0</v>
      </c>
      <c r="Q77" s="54">
        <f t="shared" si="31"/>
        <v>0</v>
      </c>
      <c r="R77" s="54">
        <f t="shared" si="31"/>
        <v>0</v>
      </c>
      <c r="S77" s="54">
        <f t="shared" si="31"/>
        <v>0</v>
      </c>
      <c r="T77" s="54">
        <f t="shared" si="31"/>
        <v>0</v>
      </c>
      <c r="U77" s="54">
        <f t="shared" si="31"/>
        <v>0</v>
      </c>
      <c r="W77" s="71">
        <f t="shared" si="25"/>
        <v>0</v>
      </c>
      <c r="Z77" s="71">
        <f t="shared" si="30"/>
        <v>29</v>
      </c>
      <c r="AA77" s="72" t="str">
        <f>VLOOKUP($Z77,Master!$A:$B,2,FALSE)</f>
        <v>gamis jeans</v>
      </c>
    </row>
    <row r="78" spans="1:27" ht="15">
      <c r="A78" s="62" t="str">
        <f t="shared" si="26"/>
        <v>jeans jumboIN</v>
      </c>
      <c r="B78" s="62" t="str">
        <f t="shared" si="27"/>
        <v>jeans jumbo</v>
      </c>
      <c r="C78" s="51" t="s">
        <v>18</v>
      </c>
      <c r="D78" s="63">
        <f>SUMIF(In!$B:$B,Stock!$B78,In!C:C)</f>
        <v>0</v>
      </c>
      <c r="E78" s="63">
        <f>SUMIF(In!$B:$B,Stock!$B78,In!D:D)+D80</f>
        <v>0</v>
      </c>
      <c r="F78" s="63">
        <f>SUMIF(In!$B:$B,Stock!$B78,In!E:E)+E80</f>
        <v>0</v>
      </c>
      <c r="G78" s="63">
        <f>SUMIF(In!$B:$B,Stock!$B78,In!F:F)+F80</f>
        <v>0</v>
      </c>
      <c r="H78" s="63">
        <f>SUMIF(In!$B:$B,Stock!$B78,In!G:G)+G80</f>
        <v>0</v>
      </c>
      <c r="I78" s="63">
        <f>SUMIF(In!$B:$B,Stock!$B78,In!H:H)+H80</f>
        <v>0</v>
      </c>
      <c r="J78" s="63">
        <f>SUMIF(In!$B:$B,Stock!$B78,In!I:I)+I80</f>
        <v>0</v>
      </c>
      <c r="K78" s="63">
        <f>SUMIF(In!$B:$B,Stock!$B78,In!J:J)+J80</f>
        <v>0</v>
      </c>
      <c r="L78" s="63">
        <f>SUMIF(In!$B:$B,Stock!$B78,In!K:K)+K80</f>
        <v>0</v>
      </c>
      <c r="M78" s="63">
        <f>SUMIF(In!$B:$B,Stock!$B78,In!L:L)+L80</f>
        <v>0</v>
      </c>
      <c r="N78" s="63">
        <f>SUMIF(In!$B:$B,Stock!$B78,In!M:M)+M80</f>
        <v>0</v>
      </c>
      <c r="O78" s="63">
        <f>SUMIF(In!$B:$B,Stock!$B78,In!N:N)+N80</f>
        <v>0</v>
      </c>
      <c r="P78" s="63">
        <f>SUMIF(In!$B:$B,Stock!$B78,In!O:O)+O80</f>
        <v>0</v>
      </c>
      <c r="Q78" s="63">
        <f>SUMIF(In!$B:$B,Stock!$B78,In!P:P)+P80</f>
        <v>0</v>
      </c>
      <c r="R78" s="63">
        <f>SUMIF(In!$B:$B,Stock!$B78,In!Q:Q)+Q80</f>
        <v>0</v>
      </c>
      <c r="S78" s="63">
        <f>SUMIF(In!$B:$B,Stock!$B78,In!R:R)+R80</f>
        <v>0</v>
      </c>
      <c r="T78" s="63">
        <f>SUMIF(In!$B:$B,Stock!$B78,In!S:S)+S80</f>
        <v>0</v>
      </c>
      <c r="U78" s="63">
        <f>SUMIF(In!$B:$B,Stock!$B78,In!T:T)+T80</f>
        <v>0</v>
      </c>
      <c r="W78" s="64">
        <f t="shared" si="25"/>
        <v>0</v>
      </c>
      <c r="Z78" s="64">
        <f t="shared" si="30"/>
        <v>30</v>
      </c>
      <c r="AA78" s="65" t="str">
        <f>VLOOKUP($Z78,Master!$A:$B,2,FALSE)</f>
        <v>jeans jumbo</v>
      </c>
    </row>
    <row r="79" spans="1:27" ht="15">
      <c r="A79" s="66" t="str">
        <f t="shared" si="26"/>
        <v>jeans jumboOUT</v>
      </c>
      <c r="B79" s="66" t="str">
        <f t="shared" si="27"/>
        <v>jeans jumbo</v>
      </c>
      <c r="C79" s="52" t="s">
        <v>19</v>
      </c>
      <c r="D79" s="67">
        <f>SUMIF(Out!$B:$B,Stock!$B79,Out!C:C)</f>
        <v>0</v>
      </c>
      <c r="E79" s="67">
        <f>SUMIF(Out!$B:$B,Stock!$B79,Out!D:D)</f>
        <v>0</v>
      </c>
      <c r="F79" s="67">
        <f>SUMIF(Out!$B:$B,Stock!$B79,Out!E:E)</f>
        <v>0</v>
      </c>
      <c r="G79" s="67">
        <f>SUMIF(Out!$B:$B,Stock!$B79,Out!F:F)</f>
        <v>0</v>
      </c>
      <c r="H79" s="67">
        <f>SUMIF(Out!$B:$B,Stock!$B79,Out!G:G)</f>
        <v>0</v>
      </c>
      <c r="I79" s="67">
        <f>SUMIF(Out!$B:$B,Stock!$B79,Out!H:H)</f>
        <v>0</v>
      </c>
      <c r="J79" s="67">
        <f>SUMIF(Out!$B:$B,Stock!$B79,Out!I:I)</f>
        <v>0</v>
      </c>
      <c r="K79" s="67">
        <f>SUMIF(Out!$B:$B,Stock!$B79,Out!J:J)</f>
        <v>0</v>
      </c>
      <c r="L79" s="67">
        <f>SUMIF(Out!$B:$B,Stock!$B79,Out!K:K)</f>
        <v>0</v>
      </c>
      <c r="M79" s="67">
        <f>SUMIF(Out!$B:$B,Stock!$B79,Out!L:L)</f>
        <v>0</v>
      </c>
      <c r="N79" s="67">
        <f>SUMIF(Out!$B:$B,Stock!$B79,Out!M:M)</f>
        <v>0</v>
      </c>
      <c r="O79" s="67">
        <f>SUMIF(Out!$B:$B,Stock!$B79,Out!N:N)</f>
        <v>0</v>
      </c>
      <c r="P79" s="67">
        <f>SUMIF(Out!$B:$B,Stock!$B79,Out!O:O)</f>
        <v>0</v>
      </c>
      <c r="Q79" s="67">
        <f>SUMIF(Out!$B:$B,Stock!$B79,Out!P:P)</f>
        <v>0</v>
      </c>
      <c r="R79" s="67">
        <f>SUMIF(Out!$B:$B,Stock!$B79,Out!Q:Q)</f>
        <v>0</v>
      </c>
      <c r="S79" s="67">
        <f>SUMIF(Out!$B:$B,Stock!$B79,Out!R:R)</f>
        <v>0</v>
      </c>
      <c r="T79" s="67">
        <f>SUMIF(Out!$B:$B,Stock!$B79,Out!S:S)</f>
        <v>0</v>
      </c>
      <c r="U79" s="67">
        <f>SUMIF(Out!$B:$B,Stock!$B79,Out!T:T)</f>
        <v>0</v>
      </c>
      <c r="W79" s="68">
        <f t="shared" si="25"/>
        <v>0</v>
      </c>
      <c r="Z79" s="68">
        <f t="shared" si="30"/>
        <v>30</v>
      </c>
      <c r="AA79" s="69" t="str">
        <f>VLOOKUP($Z79,Master!$A:$B,2,FALSE)</f>
        <v>jeans jumbo</v>
      </c>
    </row>
    <row r="80" spans="1:27" ht="15">
      <c r="A80" s="70" t="str">
        <f t="shared" si="26"/>
        <v>jeans jumboBALANCE</v>
      </c>
      <c r="B80" s="70" t="str">
        <f t="shared" si="27"/>
        <v>jeans jumbo</v>
      </c>
      <c r="C80" s="53" t="s">
        <v>118</v>
      </c>
      <c r="D80" s="54">
        <f t="shared" ref="D80:U80" si="32">D78-D79</f>
        <v>0</v>
      </c>
      <c r="E80" s="54">
        <f t="shared" si="32"/>
        <v>0</v>
      </c>
      <c r="F80" s="54">
        <f t="shared" si="32"/>
        <v>0</v>
      </c>
      <c r="G80" s="54">
        <f t="shared" si="32"/>
        <v>0</v>
      </c>
      <c r="H80" s="54">
        <f t="shared" si="32"/>
        <v>0</v>
      </c>
      <c r="I80" s="54">
        <f t="shared" si="32"/>
        <v>0</v>
      </c>
      <c r="J80" s="54">
        <f t="shared" si="32"/>
        <v>0</v>
      </c>
      <c r="K80" s="54">
        <f t="shared" si="32"/>
        <v>0</v>
      </c>
      <c r="L80" s="54">
        <f t="shared" si="32"/>
        <v>0</v>
      </c>
      <c r="M80" s="54">
        <f t="shared" si="32"/>
        <v>0</v>
      </c>
      <c r="N80" s="54">
        <f t="shared" si="32"/>
        <v>0</v>
      </c>
      <c r="O80" s="54">
        <f t="shared" si="32"/>
        <v>0</v>
      </c>
      <c r="P80" s="54">
        <f t="shared" si="32"/>
        <v>0</v>
      </c>
      <c r="Q80" s="54">
        <f t="shared" si="32"/>
        <v>0</v>
      </c>
      <c r="R80" s="54">
        <f t="shared" si="32"/>
        <v>0</v>
      </c>
      <c r="S80" s="54">
        <f t="shared" si="32"/>
        <v>0</v>
      </c>
      <c r="T80" s="54">
        <f t="shared" si="32"/>
        <v>0</v>
      </c>
      <c r="U80" s="54">
        <f t="shared" si="32"/>
        <v>0</v>
      </c>
      <c r="W80" s="71">
        <f t="shared" si="25"/>
        <v>0</v>
      </c>
      <c r="Z80" s="71">
        <f t="shared" si="30"/>
        <v>30</v>
      </c>
      <c r="AA80" s="72" t="str">
        <f>VLOOKUP($Z80,Master!$A:$B,2,FALSE)</f>
        <v>jeans jumbo</v>
      </c>
    </row>
    <row r="81" spans="1:27" ht="15">
      <c r="A81" s="62" t="str">
        <f t="shared" si="26"/>
        <v>jeans kecilIN</v>
      </c>
      <c r="B81" s="62" t="str">
        <f t="shared" si="27"/>
        <v>jeans kecil</v>
      </c>
      <c r="C81" s="51" t="s">
        <v>18</v>
      </c>
      <c r="D81" s="63">
        <f>SUMIF(In!$B:$B,Stock!$B81,In!C:C)</f>
        <v>0</v>
      </c>
      <c r="E81" s="63">
        <f>SUMIF(In!$B:$B,Stock!$B81,In!D:D)+D83</f>
        <v>0</v>
      </c>
      <c r="F81" s="63">
        <f>SUMIF(In!$B:$B,Stock!$B81,In!E:E)+E83</f>
        <v>0</v>
      </c>
      <c r="G81" s="63">
        <f>SUMIF(In!$B:$B,Stock!$B81,In!F:F)+F83</f>
        <v>0</v>
      </c>
      <c r="H81" s="63">
        <f>SUMIF(In!$B:$B,Stock!$B81,In!G:G)+G83</f>
        <v>0</v>
      </c>
      <c r="I81" s="63">
        <f>SUMIF(In!$B:$B,Stock!$B81,In!H:H)+H83</f>
        <v>0</v>
      </c>
      <c r="J81" s="63">
        <f>SUMIF(In!$B:$B,Stock!$B81,In!I:I)+I83</f>
        <v>0</v>
      </c>
      <c r="K81" s="63">
        <f>SUMIF(In!$B:$B,Stock!$B81,In!J:J)+J83</f>
        <v>0</v>
      </c>
      <c r="L81" s="63">
        <f>SUMIF(In!$B:$B,Stock!$B81,In!K:K)+K83</f>
        <v>0</v>
      </c>
      <c r="M81" s="63">
        <f>SUMIF(In!$B:$B,Stock!$B81,In!L:L)+L83</f>
        <v>0</v>
      </c>
      <c r="N81" s="63">
        <f>SUMIF(In!$B:$B,Stock!$B81,In!M:M)+M83</f>
        <v>0</v>
      </c>
      <c r="O81" s="63">
        <f>SUMIF(In!$B:$B,Stock!$B81,In!N:N)+N83</f>
        <v>0</v>
      </c>
      <c r="P81" s="63">
        <f>SUMIF(In!$B:$B,Stock!$B81,In!O:O)+O83</f>
        <v>0</v>
      </c>
      <c r="Q81" s="63">
        <f>SUMIF(In!$B:$B,Stock!$B81,In!P:P)+P83</f>
        <v>0</v>
      </c>
      <c r="R81" s="63">
        <f>SUMIF(In!$B:$B,Stock!$B81,In!Q:Q)+Q83</f>
        <v>0</v>
      </c>
      <c r="S81" s="63">
        <f>SUMIF(In!$B:$B,Stock!$B81,In!R:R)+R83</f>
        <v>0</v>
      </c>
      <c r="T81" s="63">
        <f>SUMIF(In!$B:$B,Stock!$B81,In!S:S)+S83</f>
        <v>0</v>
      </c>
      <c r="U81" s="63">
        <f>SUMIF(In!$B:$B,Stock!$B81,In!T:T)+T83</f>
        <v>0</v>
      </c>
      <c r="W81" s="64">
        <f t="shared" si="25"/>
        <v>0</v>
      </c>
      <c r="Z81" s="64">
        <f t="shared" si="30"/>
        <v>31</v>
      </c>
      <c r="AA81" s="65" t="str">
        <f>VLOOKUP($Z81,Master!$A:$B,2,FALSE)</f>
        <v>jeans kecil</v>
      </c>
    </row>
    <row r="82" spans="1:27" ht="15">
      <c r="A82" s="66" t="str">
        <f t="shared" si="26"/>
        <v>jeans kecilOUT</v>
      </c>
      <c r="B82" s="66" t="str">
        <f t="shared" si="27"/>
        <v>jeans kecil</v>
      </c>
      <c r="C82" s="52" t="s">
        <v>19</v>
      </c>
      <c r="D82" s="67">
        <f>SUMIF(Out!$B:$B,Stock!$B82,Out!C:C)</f>
        <v>0</v>
      </c>
      <c r="E82" s="67">
        <f>SUMIF(Out!$B:$B,Stock!$B82,Out!D:D)</f>
        <v>0</v>
      </c>
      <c r="F82" s="67">
        <f>SUMIF(Out!$B:$B,Stock!$B82,Out!E:E)</f>
        <v>0</v>
      </c>
      <c r="G82" s="67">
        <f>SUMIF(Out!$B:$B,Stock!$B82,Out!F:F)</f>
        <v>0</v>
      </c>
      <c r="H82" s="67">
        <f>SUMIF(Out!$B:$B,Stock!$B82,Out!G:G)</f>
        <v>0</v>
      </c>
      <c r="I82" s="67">
        <f>SUMIF(Out!$B:$B,Stock!$B82,Out!H:H)</f>
        <v>0</v>
      </c>
      <c r="J82" s="67">
        <f>SUMIF(Out!$B:$B,Stock!$B82,Out!I:I)</f>
        <v>0</v>
      </c>
      <c r="K82" s="67">
        <f>SUMIF(Out!$B:$B,Stock!$B82,Out!J:J)</f>
        <v>0</v>
      </c>
      <c r="L82" s="67">
        <f>SUMIF(Out!$B:$B,Stock!$B82,Out!K:K)</f>
        <v>0</v>
      </c>
      <c r="M82" s="67">
        <f>SUMIF(Out!$B:$B,Stock!$B82,Out!L:L)</f>
        <v>0</v>
      </c>
      <c r="N82" s="67">
        <f>SUMIF(Out!$B:$B,Stock!$B82,Out!M:M)</f>
        <v>0</v>
      </c>
      <c r="O82" s="67">
        <f>SUMIF(Out!$B:$B,Stock!$B82,Out!N:N)</f>
        <v>0</v>
      </c>
      <c r="P82" s="67">
        <f>SUMIF(Out!$B:$B,Stock!$B82,Out!O:O)</f>
        <v>0</v>
      </c>
      <c r="Q82" s="67">
        <f>SUMIF(Out!$B:$B,Stock!$B82,Out!P:P)</f>
        <v>0</v>
      </c>
      <c r="R82" s="67">
        <f>SUMIF(Out!$B:$B,Stock!$B82,Out!Q:Q)</f>
        <v>0</v>
      </c>
      <c r="S82" s="67">
        <f>SUMIF(Out!$B:$B,Stock!$B82,Out!R:R)</f>
        <v>0</v>
      </c>
      <c r="T82" s="67">
        <f>SUMIF(Out!$B:$B,Stock!$B82,Out!S:S)</f>
        <v>0</v>
      </c>
      <c r="U82" s="67">
        <f>SUMIF(Out!$B:$B,Stock!$B82,Out!T:T)</f>
        <v>0</v>
      </c>
      <c r="W82" s="68">
        <f t="shared" si="25"/>
        <v>0</v>
      </c>
      <c r="Z82" s="68">
        <f t="shared" si="30"/>
        <v>31</v>
      </c>
      <c r="AA82" s="69" t="str">
        <f>VLOOKUP($Z82,Master!$A:$B,2,FALSE)</f>
        <v>jeans kecil</v>
      </c>
    </row>
    <row r="83" spans="1:27" ht="15">
      <c r="A83" s="70" t="str">
        <f t="shared" si="26"/>
        <v>jeans kecilBALANCE</v>
      </c>
      <c r="B83" s="70" t="str">
        <f t="shared" si="27"/>
        <v>jeans kecil</v>
      </c>
      <c r="C83" s="53" t="s">
        <v>118</v>
      </c>
      <c r="D83" s="54">
        <f t="shared" ref="D83:U83" si="33">D81-D82</f>
        <v>0</v>
      </c>
      <c r="E83" s="54">
        <f t="shared" si="33"/>
        <v>0</v>
      </c>
      <c r="F83" s="54">
        <f t="shared" si="33"/>
        <v>0</v>
      </c>
      <c r="G83" s="54">
        <f t="shared" si="33"/>
        <v>0</v>
      </c>
      <c r="H83" s="54">
        <f t="shared" si="33"/>
        <v>0</v>
      </c>
      <c r="I83" s="54">
        <f t="shared" si="33"/>
        <v>0</v>
      </c>
      <c r="J83" s="54">
        <f t="shared" si="33"/>
        <v>0</v>
      </c>
      <c r="K83" s="54">
        <f t="shared" si="33"/>
        <v>0</v>
      </c>
      <c r="L83" s="54">
        <f t="shared" si="33"/>
        <v>0</v>
      </c>
      <c r="M83" s="54">
        <f t="shared" si="33"/>
        <v>0</v>
      </c>
      <c r="N83" s="54">
        <f t="shared" si="33"/>
        <v>0</v>
      </c>
      <c r="O83" s="54">
        <f t="shared" si="33"/>
        <v>0</v>
      </c>
      <c r="P83" s="54">
        <f t="shared" si="33"/>
        <v>0</v>
      </c>
      <c r="Q83" s="54">
        <f t="shared" si="33"/>
        <v>0</v>
      </c>
      <c r="R83" s="54">
        <f t="shared" si="33"/>
        <v>0</v>
      </c>
      <c r="S83" s="54">
        <f t="shared" si="33"/>
        <v>0</v>
      </c>
      <c r="T83" s="54">
        <f t="shared" si="33"/>
        <v>0</v>
      </c>
      <c r="U83" s="54">
        <f t="shared" si="33"/>
        <v>0</v>
      </c>
      <c r="W83" s="71">
        <f t="shared" si="25"/>
        <v>0</v>
      </c>
      <c r="Z83" s="71">
        <f t="shared" si="30"/>
        <v>31</v>
      </c>
      <c r="AA83" s="72" t="str">
        <f>VLOOKUP($Z83,Master!$A:$B,2,FALSE)</f>
        <v>jeans kecil</v>
      </c>
    </row>
    <row r="84" spans="1:27" ht="15">
      <c r="A84" s="62" t="str">
        <f t="shared" si="26"/>
        <v>jeans armyIN</v>
      </c>
      <c r="B84" s="62" t="str">
        <f t="shared" si="27"/>
        <v>jeans army</v>
      </c>
      <c r="C84" s="51" t="s">
        <v>18</v>
      </c>
      <c r="D84" s="63">
        <f>SUMIF(In!$B:$B,Stock!$B84,In!C:C)</f>
        <v>0</v>
      </c>
      <c r="E84" s="63">
        <f>SUMIF(In!$B:$B,Stock!$B84,In!D:D)+D86</f>
        <v>0</v>
      </c>
      <c r="F84" s="63">
        <f>SUMIF(In!$B:$B,Stock!$B84,In!E:E)+E86</f>
        <v>0</v>
      </c>
      <c r="G84" s="63">
        <f>SUMIF(In!$B:$B,Stock!$B84,In!F:F)+F86</f>
        <v>0</v>
      </c>
      <c r="H84" s="63">
        <f>SUMIF(In!$B:$B,Stock!$B84,In!G:G)+G86</f>
        <v>0</v>
      </c>
      <c r="I84" s="63">
        <f>SUMIF(In!$B:$B,Stock!$B84,In!H:H)+H86</f>
        <v>0</v>
      </c>
      <c r="J84" s="63">
        <f>SUMIF(In!$B:$B,Stock!$B84,In!I:I)+I86</f>
        <v>0</v>
      </c>
      <c r="K84" s="63">
        <f>SUMIF(In!$B:$B,Stock!$B84,In!J:J)+J86</f>
        <v>0</v>
      </c>
      <c r="L84" s="63">
        <f>SUMIF(In!$B:$B,Stock!$B84,In!K:K)+K86</f>
        <v>0</v>
      </c>
      <c r="M84" s="63">
        <f>SUMIF(In!$B:$B,Stock!$B84,In!L:L)+L86</f>
        <v>0</v>
      </c>
      <c r="N84" s="63">
        <f>SUMIF(In!$B:$B,Stock!$B84,In!M:M)+M86</f>
        <v>0</v>
      </c>
      <c r="O84" s="63">
        <f>SUMIF(In!$B:$B,Stock!$B84,In!N:N)+N86</f>
        <v>0</v>
      </c>
      <c r="P84" s="63">
        <f>SUMIF(In!$B:$B,Stock!$B84,In!O:O)+O86</f>
        <v>0</v>
      </c>
      <c r="Q84" s="63">
        <f>SUMIF(In!$B:$B,Stock!$B84,In!P:P)+P86</f>
        <v>0</v>
      </c>
      <c r="R84" s="63">
        <f>SUMIF(In!$B:$B,Stock!$B84,In!Q:Q)+Q86</f>
        <v>0</v>
      </c>
      <c r="S84" s="63">
        <f>SUMIF(In!$B:$B,Stock!$B84,In!R:R)+R86</f>
        <v>0</v>
      </c>
      <c r="T84" s="63">
        <f>SUMIF(In!$B:$B,Stock!$B84,In!S:S)+S86</f>
        <v>0</v>
      </c>
      <c r="U84" s="63">
        <f>SUMIF(In!$B:$B,Stock!$B84,In!T:T)+T86</f>
        <v>0</v>
      </c>
      <c r="W84" s="64">
        <f t="shared" si="25"/>
        <v>0</v>
      </c>
      <c r="Z84" s="64">
        <f t="shared" si="30"/>
        <v>32</v>
      </c>
      <c r="AA84" s="65" t="str">
        <f>VLOOKUP($Z84,Master!$A:$B,2,FALSE)</f>
        <v>jeans army</v>
      </c>
    </row>
    <row r="85" spans="1:27" ht="15">
      <c r="A85" s="66" t="str">
        <f t="shared" si="26"/>
        <v>jeans armyOUT</v>
      </c>
      <c r="B85" s="66" t="str">
        <f t="shared" si="27"/>
        <v>jeans army</v>
      </c>
      <c r="C85" s="52" t="s">
        <v>19</v>
      </c>
      <c r="D85" s="67">
        <f>SUMIF(Out!$B:$B,Stock!$B85,Out!C:C)</f>
        <v>0</v>
      </c>
      <c r="E85" s="67">
        <f>SUMIF(Out!$B:$B,Stock!$B85,Out!D:D)</f>
        <v>0</v>
      </c>
      <c r="F85" s="67">
        <f>SUMIF(Out!$B:$B,Stock!$B85,Out!E:E)</f>
        <v>0</v>
      </c>
      <c r="G85" s="67">
        <f>SUMIF(Out!$B:$B,Stock!$B85,Out!F:F)</f>
        <v>0</v>
      </c>
      <c r="H85" s="67">
        <f>SUMIF(Out!$B:$B,Stock!$B85,Out!G:G)</f>
        <v>0</v>
      </c>
      <c r="I85" s="67">
        <f>SUMIF(Out!$B:$B,Stock!$B85,Out!H:H)</f>
        <v>0</v>
      </c>
      <c r="J85" s="67">
        <f>SUMIF(Out!$B:$B,Stock!$B85,Out!I:I)</f>
        <v>0</v>
      </c>
      <c r="K85" s="67">
        <f>SUMIF(Out!$B:$B,Stock!$B85,Out!J:J)</f>
        <v>0</v>
      </c>
      <c r="L85" s="67">
        <f>SUMIF(Out!$B:$B,Stock!$B85,Out!K:K)</f>
        <v>0</v>
      </c>
      <c r="M85" s="67">
        <f>SUMIF(Out!$B:$B,Stock!$B85,Out!L:L)</f>
        <v>0</v>
      </c>
      <c r="N85" s="67">
        <f>SUMIF(Out!$B:$B,Stock!$B85,Out!M:M)</f>
        <v>0</v>
      </c>
      <c r="O85" s="67">
        <f>SUMIF(Out!$B:$B,Stock!$B85,Out!N:N)</f>
        <v>0</v>
      </c>
      <c r="P85" s="67">
        <f>SUMIF(Out!$B:$B,Stock!$B85,Out!O:O)</f>
        <v>0</v>
      </c>
      <c r="Q85" s="67">
        <f>SUMIF(Out!$B:$B,Stock!$B85,Out!P:P)</f>
        <v>0</v>
      </c>
      <c r="R85" s="67">
        <f>SUMIF(Out!$B:$B,Stock!$B85,Out!Q:Q)</f>
        <v>0</v>
      </c>
      <c r="S85" s="67">
        <f>SUMIF(Out!$B:$B,Stock!$B85,Out!R:R)</f>
        <v>0</v>
      </c>
      <c r="T85" s="67">
        <f>SUMIF(Out!$B:$B,Stock!$B85,Out!S:S)</f>
        <v>0</v>
      </c>
      <c r="U85" s="67">
        <f>SUMIF(Out!$B:$B,Stock!$B85,Out!T:T)</f>
        <v>0</v>
      </c>
      <c r="W85" s="68">
        <f t="shared" si="25"/>
        <v>0</v>
      </c>
      <c r="Z85" s="68">
        <f t="shared" si="30"/>
        <v>32</v>
      </c>
      <c r="AA85" s="69" t="str">
        <f>VLOOKUP($Z85,Master!$A:$B,2,FALSE)</f>
        <v>jeans army</v>
      </c>
    </row>
    <row r="86" spans="1:27" ht="15">
      <c r="A86" s="70" t="str">
        <f t="shared" si="26"/>
        <v>jeans armyBALANCE</v>
      </c>
      <c r="B86" s="70" t="str">
        <f t="shared" si="27"/>
        <v>jeans army</v>
      </c>
      <c r="C86" s="53" t="s">
        <v>118</v>
      </c>
      <c r="D86" s="54">
        <f t="shared" ref="D86:U86" si="34">D84-D85</f>
        <v>0</v>
      </c>
      <c r="E86" s="54">
        <f t="shared" si="34"/>
        <v>0</v>
      </c>
      <c r="F86" s="54">
        <f t="shared" si="34"/>
        <v>0</v>
      </c>
      <c r="G86" s="54">
        <f t="shared" si="34"/>
        <v>0</v>
      </c>
      <c r="H86" s="54">
        <f t="shared" si="34"/>
        <v>0</v>
      </c>
      <c r="I86" s="54">
        <f t="shared" si="34"/>
        <v>0</v>
      </c>
      <c r="J86" s="54">
        <f t="shared" si="34"/>
        <v>0</v>
      </c>
      <c r="K86" s="54">
        <f t="shared" si="34"/>
        <v>0</v>
      </c>
      <c r="L86" s="54">
        <f t="shared" si="34"/>
        <v>0</v>
      </c>
      <c r="M86" s="54">
        <f t="shared" si="34"/>
        <v>0</v>
      </c>
      <c r="N86" s="54">
        <f t="shared" si="34"/>
        <v>0</v>
      </c>
      <c r="O86" s="54">
        <f t="shared" si="34"/>
        <v>0</v>
      </c>
      <c r="P86" s="54">
        <f t="shared" si="34"/>
        <v>0</v>
      </c>
      <c r="Q86" s="54">
        <f t="shared" si="34"/>
        <v>0</v>
      </c>
      <c r="R86" s="54">
        <f t="shared" si="34"/>
        <v>0</v>
      </c>
      <c r="S86" s="54">
        <f t="shared" si="34"/>
        <v>0</v>
      </c>
      <c r="T86" s="54">
        <f t="shared" si="34"/>
        <v>0</v>
      </c>
      <c r="U86" s="54">
        <f t="shared" si="34"/>
        <v>0</v>
      </c>
      <c r="W86" s="71">
        <f t="shared" si="25"/>
        <v>0</v>
      </c>
      <c r="Z86" s="71">
        <f t="shared" si="30"/>
        <v>32</v>
      </c>
      <c r="AA86" s="72" t="str">
        <f>VLOOKUP($Z86,Master!$A:$B,2,FALSE)</f>
        <v>jeans army</v>
      </c>
    </row>
    <row r="87" spans="1:27" ht="15">
      <c r="A87" s="62" t="str">
        <f t="shared" si="26"/>
        <v>jeans panjang armyIN</v>
      </c>
      <c r="B87" s="62" t="str">
        <f t="shared" si="27"/>
        <v>jeans panjang army</v>
      </c>
      <c r="C87" s="51" t="s">
        <v>18</v>
      </c>
      <c r="D87" s="63">
        <f>SUMIF(In!$B:$B,Stock!$B87,In!C:C)</f>
        <v>0</v>
      </c>
      <c r="E87" s="63">
        <f>SUMIF(In!$B:$B,Stock!$B87,In!D:D)+D89</f>
        <v>0</v>
      </c>
      <c r="F87" s="63">
        <f>SUMIF(In!$B:$B,Stock!$B87,In!E:E)+E89</f>
        <v>0</v>
      </c>
      <c r="G87" s="63">
        <f>SUMIF(In!$B:$B,Stock!$B87,In!F:F)+F89</f>
        <v>0</v>
      </c>
      <c r="H87" s="63">
        <f>SUMIF(In!$B:$B,Stock!$B87,In!G:G)+G89</f>
        <v>0</v>
      </c>
      <c r="I87" s="63">
        <f>SUMIF(In!$B:$B,Stock!$B87,In!H:H)+H89</f>
        <v>0</v>
      </c>
      <c r="J87" s="63">
        <f>SUMIF(In!$B:$B,Stock!$B87,In!I:I)+I89</f>
        <v>0</v>
      </c>
      <c r="K87" s="63">
        <f>SUMIF(In!$B:$B,Stock!$B87,In!J:J)+J89</f>
        <v>0</v>
      </c>
      <c r="L87" s="63">
        <f>SUMIF(In!$B:$B,Stock!$B87,In!K:K)+K89</f>
        <v>0</v>
      </c>
      <c r="M87" s="63">
        <f>SUMIF(In!$B:$B,Stock!$B87,In!L:L)+L89</f>
        <v>0</v>
      </c>
      <c r="N87" s="63">
        <f>SUMIF(In!$B:$B,Stock!$B87,In!M:M)+M89</f>
        <v>0</v>
      </c>
      <c r="O87" s="63">
        <f>SUMIF(In!$B:$B,Stock!$B87,In!N:N)+N89</f>
        <v>0</v>
      </c>
      <c r="P87" s="63">
        <f>SUMIF(In!$B:$B,Stock!$B87,In!O:O)+O89</f>
        <v>0</v>
      </c>
      <c r="Q87" s="63">
        <f>SUMIF(In!$B:$B,Stock!$B87,In!P:P)+P89</f>
        <v>0</v>
      </c>
      <c r="R87" s="63">
        <f>SUMIF(In!$B:$B,Stock!$B87,In!Q:Q)+Q89</f>
        <v>0</v>
      </c>
      <c r="S87" s="63">
        <f>SUMIF(In!$B:$B,Stock!$B87,In!R:R)+R89</f>
        <v>0</v>
      </c>
      <c r="T87" s="63">
        <f>SUMIF(In!$B:$B,Stock!$B87,In!S:S)+S89</f>
        <v>0</v>
      </c>
      <c r="U87" s="63">
        <f>SUMIF(In!$B:$B,Stock!$B87,In!T:T)+T89</f>
        <v>0</v>
      </c>
      <c r="W87" s="64">
        <f t="shared" si="25"/>
        <v>0</v>
      </c>
      <c r="Z87" s="64">
        <f t="shared" si="30"/>
        <v>33</v>
      </c>
      <c r="AA87" s="65" t="str">
        <f>VLOOKUP($Z87,Master!$A:$B,2,FALSE)</f>
        <v>jeans panjang army</v>
      </c>
    </row>
    <row r="88" spans="1:27" ht="15">
      <c r="A88" s="66" t="str">
        <f t="shared" si="26"/>
        <v>jeans panjang armyOUT</v>
      </c>
      <c r="B88" s="66" t="str">
        <f t="shared" si="27"/>
        <v>jeans panjang army</v>
      </c>
      <c r="C88" s="52" t="s">
        <v>19</v>
      </c>
      <c r="D88" s="67">
        <f>SUMIF(Out!$B:$B,Stock!$B88,Out!C:C)</f>
        <v>0</v>
      </c>
      <c r="E88" s="67">
        <f>SUMIF(Out!$B:$B,Stock!$B88,Out!D:D)</f>
        <v>0</v>
      </c>
      <c r="F88" s="67">
        <f>SUMIF(Out!$B:$B,Stock!$B88,Out!E:E)</f>
        <v>0</v>
      </c>
      <c r="G88" s="67">
        <f>SUMIF(Out!$B:$B,Stock!$B88,Out!F:F)</f>
        <v>0</v>
      </c>
      <c r="H88" s="67">
        <f>SUMIF(Out!$B:$B,Stock!$B88,Out!G:G)</f>
        <v>0</v>
      </c>
      <c r="I88" s="67">
        <f>SUMIF(Out!$B:$B,Stock!$B88,Out!H:H)</f>
        <v>0</v>
      </c>
      <c r="J88" s="67">
        <f>SUMIF(Out!$B:$B,Stock!$B88,Out!I:I)</f>
        <v>0</v>
      </c>
      <c r="K88" s="67">
        <f>SUMIF(Out!$B:$B,Stock!$B88,Out!J:J)</f>
        <v>0</v>
      </c>
      <c r="L88" s="67">
        <f>SUMIF(Out!$B:$B,Stock!$B88,Out!K:K)</f>
        <v>0</v>
      </c>
      <c r="M88" s="67">
        <f>SUMIF(Out!$B:$B,Stock!$B88,Out!L:L)</f>
        <v>0</v>
      </c>
      <c r="N88" s="67">
        <f>SUMIF(Out!$B:$B,Stock!$B88,Out!M:M)</f>
        <v>0</v>
      </c>
      <c r="O88" s="67">
        <f>SUMIF(Out!$B:$B,Stock!$B88,Out!N:N)</f>
        <v>0</v>
      </c>
      <c r="P88" s="67">
        <f>SUMIF(Out!$B:$B,Stock!$B88,Out!O:O)</f>
        <v>0</v>
      </c>
      <c r="Q88" s="67">
        <f>SUMIF(Out!$B:$B,Stock!$B88,Out!P:P)</f>
        <v>0</v>
      </c>
      <c r="R88" s="67">
        <f>SUMIF(Out!$B:$B,Stock!$B88,Out!Q:Q)</f>
        <v>0</v>
      </c>
      <c r="S88" s="67">
        <f>SUMIF(Out!$B:$B,Stock!$B88,Out!R:R)</f>
        <v>0</v>
      </c>
      <c r="T88" s="67">
        <f>SUMIF(Out!$B:$B,Stock!$B88,Out!S:S)</f>
        <v>0</v>
      </c>
      <c r="U88" s="67">
        <f>SUMIF(Out!$B:$B,Stock!$B88,Out!T:T)</f>
        <v>0</v>
      </c>
      <c r="W88" s="68">
        <f t="shared" si="25"/>
        <v>0</v>
      </c>
      <c r="Z88" s="68">
        <f t="shared" si="30"/>
        <v>33</v>
      </c>
      <c r="AA88" s="69" t="str">
        <f>VLOOKUP($Z88,Master!$A:$B,2,FALSE)</f>
        <v>jeans panjang army</v>
      </c>
    </row>
    <row r="89" spans="1:27" ht="15">
      <c r="A89" s="70" t="str">
        <f t="shared" si="26"/>
        <v>jeans panjang armyBALANCE</v>
      </c>
      <c r="B89" s="70" t="str">
        <f t="shared" si="27"/>
        <v>jeans panjang army</v>
      </c>
      <c r="C89" s="53" t="s">
        <v>118</v>
      </c>
      <c r="D89" s="54">
        <f t="shared" ref="D89:U89" si="35">D87-D88</f>
        <v>0</v>
      </c>
      <c r="E89" s="54">
        <f t="shared" si="35"/>
        <v>0</v>
      </c>
      <c r="F89" s="54">
        <f t="shared" si="35"/>
        <v>0</v>
      </c>
      <c r="G89" s="54">
        <f t="shared" si="35"/>
        <v>0</v>
      </c>
      <c r="H89" s="54">
        <f t="shared" si="35"/>
        <v>0</v>
      </c>
      <c r="I89" s="54">
        <f t="shared" si="35"/>
        <v>0</v>
      </c>
      <c r="J89" s="54">
        <f t="shared" si="35"/>
        <v>0</v>
      </c>
      <c r="K89" s="54">
        <f t="shared" si="35"/>
        <v>0</v>
      </c>
      <c r="L89" s="54">
        <f t="shared" si="35"/>
        <v>0</v>
      </c>
      <c r="M89" s="54">
        <f t="shared" si="35"/>
        <v>0</v>
      </c>
      <c r="N89" s="54">
        <f t="shared" si="35"/>
        <v>0</v>
      </c>
      <c r="O89" s="54">
        <f t="shared" si="35"/>
        <v>0</v>
      </c>
      <c r="P89" s="54">
        <f t="shared" si="35"/>
        <v>0</v>
      </c>
      <c r="Q89" s="54">
        <f t="shared" si="35"/>
        <v>0</v>
      </c>
      <c r="R89" s="54">
        <f t="shared" si="35"/>
        <v>0</v>
      </c>
      <c r="S89" s="54">
        <f t="shared" si="35"/>
        <v>0</v>
      </c>
      <c r="T89" s="54">
        <f t="shared" si="35"/>
        <v>0</v>
      </c>
      <c r="U89" s="54">
        <f t="shared" si="35"/>
        <v>0</v>
      </c>
      <c r="W89" s="71">
        <f t="shared" si="25"/>
        <v>0</v>
      </c>
      <c r="Z89" s="71">
        <f t="shared" si="30"/>
        <v>33</v>
      </c>
      <c r="AA89" s="72" t="str">
        <f>VLOOKUP($Z89,Master!$A:$B,2,FALSE)</f>
        <v>jeans panjang army</v>
      </c>
    </row>
    <row r="90" spans="1:27" ht="15">
      <c r="A90" s="62" t="str">
        <f t="shared" si="26"/>
        <v>rok jeans IN</v>
      </c>
      <c r="B90" s="62" t="str">
        <f t="shared" si="27"/>
        <v xml:space="preserve">rok jeans </v>
      </c>
      <c r="C90" s="51" t="s">
        <v>18</v>
      </c>
      <c r="D90" s="63">
        <f>SUMIF(In!$B:$B,Stock!$B90,In!C:C)</f>
        <v>0</v>
      </c>
      <c r="E90" s="63">
        <f>SUMIF(In!$B:$B,Stock!$B90,In!D:D)+D92</f>
        <v>0</v>
      </c>
      <c r="F90" s="63">
        <f>SUMIF(In!$B:$B,Stock!$B90,In!E:E)+E92</f>
        <v>0</v>
      </c>
      <c r="G90" s="63">
        <f>SUMIF(In!$B:$B,Stock!$B90,In!F:F)+F92</f>
        <v>0</v>
      </c>
      <c r="H90" s="63">
        <f>SUMIF(In!$B:$B,Stock!$B90,In!G:G)+G92</f>
        <v>0</v>
      </c>
      <c r="I90" s="63">
        <f>SUMIF(In!$B:$B,Stock!$B90,In!H:H)+H92</f>
        <v>0</v>
      </c>
      <c r="J90" s="63">
        <f>SUMIF(In!$B:$B,Stock!$B90,In!I:I)+I92</f>
        <v>0</v>
      </c>
      <c r="K90" s="63">
        <f>SUMIF(In!$B:$B,Stock!$B90,In!J:J)+J92</f>
        <v>0</v>
      </c>
      <c r="L90" s="63">
        <f>SUMIF(In!$B:$B,Stock!$B90,In!K:K)+K92</f>
        <v>0</v>
      </c>
      <c r="M90" s="63">
        <f>SUMIF(In!$B:$B,Stock!$B90,In!L:L)+L92</f>
        <v>0</v>
      </c>
      <c r="N90" s="63">
        <f>SUMIF(In!$B:$B,Stock!$B90,In!M:M)+M92</f>
        <v>0</v>
      </c>
      <c r="O90" s="63">
        <f>SUMIF(In!$B:$B,Stock!$B90,In!N:N)+N92</f>
        <v>0</v>
      </c>
      <c r="P90" s="63">
        <f>SUMIF(In!$B:$B,Stock!$B90,In!O:O)+O92</f>
        <v>0</v>
      </c>
      <c r="Q90" s="63">
        <f>SUMIF(In!$B:$B,Stock!$B90,In!P:P)+P92</f>
        <v>0</v>
      </c>
      <c r="R90" s="63">
        <f>SUMIF(In!$B:$B,Stock!$B90,In!Q:Q)+Q92</f>
        <v>0</v>
      </c>
      <c r="S90" s="63">
        <f>SUMIF(In!$B:$B,Stock!$B90,In!R:R)+R92</f>
        <v>0</v>
      </c>
      <c r="T90" s="63">
        <f>SUMIF(In!$B:$B,Stock!$B90,In!S:S)+S92</f>
        <v>0</v>
      </c>
      <c r="U90" s="63">
        <f>SUMIF(In!$B:$B,Stock!$B90,In!T:T)+T92</f>
        <v>0</v>
      </c>
      <c r="W90" s="64">
        <f t="shared" si="25"/>
        <v>0</v>
      </c>
      <c r="Z90" s="64">
        <f t="shared" si="30"/>
        <v>34</v>
      </c>
      <c r="AA90" s="65" t="str">
        <f>VLOOKUP($Z90,Master!$A:$B,2,FALSE)</f>
        <v xml:space="preserve">rok jeans </v>
      </c>
    </row>
    <row r="91" spans="1:27" ht="15">
      <c r="A91" s="66" t="str">
        <f t="shared" si="26"/>
        <v>rok jeans OUT</v>
      </c>
      <c r="B91" s="66" t="str">
        <f t="shared" si="27"/>
        <v xml:space="preserve">rok jeans </v>
      </c>
      <c r="C91" s="52" t="s">
        <v>19</v>
      </c>
      <c r="D91" s="67">
        <f>SUMIF(Out!$B:$B,Stock!$B91,Out!C:C)</f>
        <v>0</v>
      </c>
      <c r="E91" s="67">
        <f>SUMIF(Out!$B:$B,Stock!$B91,Out!D:D)</f>
        <v>0</v>
      </c>
      <c r="F91" s="67">
        <f>SUMIF(Out!$B:$B,Stock!$B91,Out!E:E)</f>
        <v>0</v>
      </c>
      <c r="G91" s="67">
        <f>SUMIF(Out!$B:$B,Stock!$B91,Out!F:F)</f>
        <v>0</v>
      </c>
      <c r="H91" s="67">
        <f>SUMIF(Out!$B:$B,Stock!$B91,Out!G:G)</f>
        <v>0</v>
      </c>
      <c r="I91" s="67">
        <f>SUMIF(Out!$B:$B,Stock!$B91,Out!H:H)</f>
        <v>0</v>
      </c>
      <c r="J91" s="67">
        <f>SUMIF(Out!$B:$B,Stock!$B91,Out!I:I)</f>
        <v>0</v>
      </c>
      <c r="K91" s="67">
        <f>SUMIF(Out!$B:$B,Stock!$B91,Out!J:J)</f>
        <v>0</v>
      </c>
      <c r="L91" s="67">
        <f>SUMIF(Out!$B:$B,Stock!$B91,Out!K:K)</f>
        <v>0</v>
      </c>
      <c r="M91" s="67">
        <f>SUMIF(Out!$B:$B,Stock!$B91,Out!L:L)</f>
        <v>0</v>
      </c>
      <c r="N91" s="67">
        <f>SUMIF(Out!$B:$B,Stock!$B91,Out!M:M)</f>
        <v>0</v>
      </c>
      <c r="O91" s="67">
        <f>SUMIF(Out!$B:$B,Stock!$B91,Out!N:N)</f>
        <v>0</v>
      </c>
      <c r="P91" s="67">
        <f>SUMIF(Out!$B:$B,Stock!$B91,Out!O:O)</f>
        <v>0</v>
      </c>
      <c r="Q91" s="67">
        <f>SUMIF(Out!$B:$B,Stock!$B91,Out!P:P)</f>
        <v>0</v>
      </c>
      <c r="R91" s="67">
        <f>SUMIF(Out!$B:$B,Stock!$B91,Out!Q:Q)</f>
        <v>0</v>
      </c>
      <c r="S91" s="67">
        <f>SUMIF(Out!$B:$B,Stock!$B91,Out!R:R)</f>
        <v>0</v>
      </c>
      <c r="T91" s="67">
        <f>SUMIF(Out!$B:$B,Stock!$B91,Out!S:S)</f>
        <v>0</v>
      </c>
      <c r="U91" s="67">
        <f>SUMIF(Out!$B:$B,Stock!$B91,Out!T:T)</f>
        <v>0</v>
      </c>
      <c r="W91" s="68">
        <f t="shared" si="25"/>
        <v>0</v>
      </c>
      <c r="Z91" s="68">
        <f t="shared" si="30"/>
        <v>34</v>
      </c>
      <c r="AA91" s="69" t="str">
        <f>VLOOKUP($Z91,Master!$A:$B,2,FALSE)</f>
        <v xml:space="preserve">rok jeans </v>
      </c>
    </row>
    <row r="92" spans="1:27" ht="15">
      <c r="A92" s="70" t="str">
        <f t="shared" si="26"/>
        <v>rok jeans BALANCE</v>
      </c>
      <c r="B92" s="70" t="str">
        <f t="shared" si="27"/>
        <v xml:space="preserve">rok jeans </v>
      </c>
      <c r="C92" s="53" t="s">
        <v>118</v>
      </c>
      <c r="D92" s="54">
        <f t="shared" ref="D92:U92" si="36">D90-D91</f>
        <v>0</v>
      </c>
      <c r="E92" s="54">
        <f t="shared" si="36"/>
        <v>0</v>
      </c>
      <c r="F92" s="54">
        <f t="shared" si="36"/>
        <v>0</v>
      </c>
      <c r="G92" s="54">
        <f t="shared" si="36"/>
        <v>0</v>
      </c>
      <c r="H92" s="54">
        <f t="shared" si="36"/>
        <v>0</v>
      </c>
      <c r="I92" s="54">
        <f t="shared" si="36"/>
        <v>0</v>
      </c>
      <c r="J92" s="54">
        <f t="shared" si="36"/>
        <v>0</v>
      </c>
      <c r="K92" s="54">
        <f t="shared" si="36"/>
        <v>0</v>
      </c>
      <c r="L92" s="54">
        <f t="shared" si="36"/>
        <v>0</v>
      </c>
      <c r="M92" s="54">
        <f t="shared" si="36"/>
        <v>0</v>
      </c>
      <c r="N92" s="54">
        <f t="shared" si="36"/>
        <v>0</v>
      </c>
      <c r="O92" s="54">
        <f t="shared" si="36"/>
        <v>0</v>
      </c>
      <c r="P92" s="54">
        <f t="shared" si="36"/>
        <v>0</v>
      </c>
      <c r="Q92" s="54">
        <f t="shared" si="36"/>
        <v>0</v>
      </c>
      <c r="R92" s="54">
        <f t="shared" si="36"/>
        <v>0</v>
      </c>
      <c r="S92" s="54">
        <f t="shared" si="36"/>
        <v>0</v>
      </c>
      <c r="T92" s="54">
        <f t="shared" si="36"/>
        <v>0</v>
      </c>
      <c r="U92" s="54">
        <f t="shared" si="36"/>
        <v>0</v>
      </c>
      <c r="W92" s="71">
        <f t="shared" si="25"/>
        <v>0</v>
      </c>
      <c r="Z92" s="71">
        <f t="shared" si="30"/>
        <v>34</v>
      </c>
      <c r="AA92" s="72" t="str">
        <f>VLOOKUP($Z92,Master!$A:$B,2,FALSE)</f>
        <v xml:space="preserve">rok jeans </v>
      </c>
    </row>
    <row r="93" spans="1:27" ht="15">
      <c r="A93" s="62" t="str">
        <f t="shared" si="26"/>
        <v>Jeans panjang CowoIN</v>
      </c>
      <c r="B93" s="62" t="str">
        <f t="shared" si="27"/>
        <v>Jeans panjang Cowo</v>
      </c>
      <c r="C93" s="51" t="s">
        <v>18</v>
      </c>
      <c r="D93" s="63">
        <f>SUMIF(In!$B:$B,Stock!$B93,In!C:C)</f>
        <v>0</v>
      </c>
      <c r="E93" s="63">
        <f>SUMIF(In!$B:$B,Stock!$B93,In!D:D)+D95</f>
        <v>0</v>
      </c>
      <c r="F93" s="63">
        <f>SUMIF(In!$B:$B,Stock!$B93,In!E:E)+E95</f>
        <v>0</v>
      </c>
      <c r="G93" s="63">
        <f>SUMIF(In!$B:$B,Stock!$B93,In!F:F)+F95</f>
        <v>0</v>
      </c>
      <c r="H93" s="63">
        <f>SUMIF(In!$B:$B,Stock!$B93,In!G:G)+G95</f>
        <v>0</v>
      </c>
      <c r="I93" s="63">
        <f>SUMIF(In!$B:$B,Stock!$B93,In!H:H)+H95</f>
        <v>0</v>
      </c>
      <c r="J93" s="63">
        <f>SUMIF(In!$B:$B,Stock!$B93,In!I:I)+I95</f>
        <v>0</v>
      </c>
      <c r="K93" s="63">
        <f>SUMIF(In!$B:$B,Stock!$B93,In!J:J)+J95</f>
        <v>0</v>
      </c>
      <c r="L93" s="63">
        <f>SUMIF(In!$B:$B,Stock!$B93,In!K:K)+K95</f>
        <v>0</v>
      </c>
      <c r="M93" s="63">
        <f>SUMIF(In!$B:$B,Stock!$B93,In!L:L)+L95</f>
        <v>0</v>
      </c>
      <c r="N93" s="63">
        <f>SUMIF(In!$B:$B,Stock!$B93,In!M:M)+M95</f>
        <v>0</v>
      </c>
      <c r="O93" s="63">
        <f>SUMIF(In!$B:$B,Stock!$B93,In!N:N)+N95</f>
        <v>0</v>
      </c>
      <c r="P93" s="63">
        <f>SUMIF(In!$B:$B,Stock!$B93,In!O:O)+O95</f>
        <v>0</v>
      </c>
      <c r="Q93" s="63">
        <f>SUMIF(In!$B:$B,Stock!$B93,In!P:P)+P95</f>
        <v>0</v>
      </c>
      <c r="R93" s="63">
        <f>SUMIF(In!$B:$B,Stock!$B93,In!Q:Q)+Q95</f>
        <v>0</v>
      </c>
      <c r="S93" s="63">
        <f>SUMIF(In!$B:$B,Stock!$B93,In!R:R)+R95</f>
        <v>0</v>
      </c>
      <c r="T93" s="63">
        <f>SUMIF(In!$B:$B,Stock!$B93,In!S:S)+S95</f>
        <v>0</v>
      </c>
      <c r="U93" s="63">
        <f>SUMIF(In!$B:$B,Stock!$B93,In!T:T)+T95</f>
        <v>0</v>
      </c>
      <c r="W93" s="64">
        <f t="shared" si="25"/>
        <v>0</v>
      </c>
      <c r="Z93" s="64">
        <f t="shared" si="30"/>
        <v>35</v>
      </c>
      <c r="AA93" s="65" t="str">
        <f>VLOOKUP($Z93,Master!$A:$B,2,FALSE)</f>
        <v>Jeans panjang Cowo</v>
      </c>
    </row>
    <row r="94" spans="1:27" ht="15">
      <c r="A94" s="66" t="str">
        <f t="shared" si="26"/>
        <v>Jeans panjang CowoOUT</v>
      </c>
      <c r="B94" s="66" t="str">
        <f t="shared" si="27"/>
        <v>Jeans panjang Cowo</v>
      </c>
      <c r="C94" s="52" t="s">
        <v>19</v>
      </c>
      <c r="D94" s="67">
        <f>SUMIF(Out!$B:$B,Stock!$B94,Out!C:C)</f>
        <v>0</v>
      </c>
      <c r="E94" s="67">
        <f>SUMIF(Out!$B:$B,Stock!$B94,Out!D:D)</f>
        <v>0</v>
      </c>
      <c r="F94" s="67">
        <f>SUMIF(Out!$B:$B,Stock!$B94,Out!E:E)</f>
        <v>0</v>
      </c>
      <c r="G94" s="67">
        <f>SUMIF(Out!$B:$B,Stock!$B94,Out!F:F)</f>
        <v>0</v>
      </c>
      <c r="H94" s="67">
        <f>SUMIF(Out!$B:$B,Stock!$B94,Out!G:G)</f>
        <v>0</v>
      </c>
      <c r="I94" s="67">
        <f>SUMIF(Out!$B:$B,Stock!$B94,Out!H:H)</f>
        <v>0</v>
      </c>
      <c r="J94" s="67">
        <f>SUMIF(Out!$B:$B,Stock!$B94,Out!I:I)</f>
        <v>0</v>
      </c>
      <c r="K94" s="67">
        <f>SUMIF(Out!$B:$B,Stock!$B94,Out!J:J)</f>
        <v>0</v>
      </c>
      <c r="L94" s="67">
        <f>SUMIF(Out!$B:$B,Stock!$B94,Out!K:K)</f>
        <v>0</v>
      </c>
      <c r="M94" s="67">
        <f>SUMIF(Out!$B:$B,Stock!$B94,Out!L:L)</f>
        <v>0</v>
      </c>
      <c r="N94" s="67">
        <f>SUMIF(Out!$B:$B,Stock!$B94,Out!M:M)</f>
        <v>0</v>
      </c>
      <c r="O94" s="67">
        <f>SUMIF(Out!$B:$B,Stock!$B94,Out!N:N)</f>
        <v>0</v>
      </c>
      <c r="P94" s="67">
        <f>SUMIF(Out!$B:$B,Stock!$B94,Out!O:O)</f>
        <v>0</v>
      </c>
      <c r="Q94" s="67">
        <f>SUMIF(Out!$B:$B,Stock!$B94,Out!P:P)</f>
        <v>0</v>
      </c>
      <c r="R94" s="67">
        <f>SUMIF(Out!$B:$B,Stock!$B94,Out!Q:Q)</f>
        <v>0</v>
      </c>
      <c r="S94" s="67">
        <f>SUMIF(Out!$B:$B,Stock!$B94,Out!R:R)</f>
        <v>0</v>
      </c>
      <c r="T94" s="67">
        <f>SUMIF(Out!$B:$B,Stock!$B94,Out!S:S)</f>
        <v>0</v>
      </c>
      <c r="U94" s="67">
        <f>SUMIF(Out!$B:$B,Stock!$B94,Out!T:T)</f>
        <v>0</v>
      </c>
      <c r="W94" s="68">
        <f t="shared" si="25"/>
        <v>0</v>
      </c>
      <c r="Z94" s="68">
        <f t="shared" si="30"/>
        <v>35</v>
      </c>
      <c r="AA94" s="69" t="str">
        <f>VLOOKUP($Z94,Master!$A:$B,2,FALSE)</f>
        <v>Jeans panjang Cowo</v>
      </c>
    </row>
    <row r="95" spans="1:27" ht="15">
      <c r="A95" s="70" t="str">
        <f t="shared" si="26"/>
        <v>Jeans panjang CowoBALANCE</v>
      </c>
      <c r="B95" s="70" t="str">
        <f t="shared" si="27"/>
        <v>Jeans panjang Cowo</v>
      </c>
      <c r="C95" s="53" t="s">
        <v>118</v>
      </c>
      <c r="D95" s="54">
        <f t="shared" ref="D95:U95" si="37">D93-D94</f>
        <v>0</v>
      </c>
      <c r="E95" s="54">
        <f t="shared" si="37"/>
        <v>0</v>
      </c>
      <c r="F95" s="54">
        <f t="shared" si="37"/>
        <v>0</v>
      </c>
      <c r="G95" s="54">
        <f t="shared" si="37"/>
        <v>0</v>
      </c>
      <c r="H95" s="54">
        <f t="shared" si="37"/>
        <v>0</v>
      </c>
      <c r="I95" s="54">
        <f t="shared" si="37"/>
        <v>0</v>
      </c>
      <c r="J95" s="54">
        <f t="shared" si="37"/>
        <v>0</v>
      </c>
      <c r="K95" s="54">
        <f t="shared" si="37"/>
        <v>0</v>
      </c>
      <c r="L95" s="54">
        <f t="shared" si="37"/>
        <v>0</v>
      </c>
      <c r="M95" s="54">
        <f t="shared" si="37"/>
        <v>0</v>
      </c>
      <c r="N95" s="54">
        <f t="shared" si="37"/>
        <v>0</v>
      </c>
      <c r="O95" s="54">
        <f t="shared" si="37"/>
        <v>0</v>
      </c>
      <c r="P95" s="54">
        <f t="shared" si="37"/>
        <v>0</v>
      </c>
      <c r="Q95" s="54">
        <f t="shared" si="37"/>
        <v>0</v>
      </c>
      <c r="R95" s="54">
        <f t="shared" si="37"/>
        <v>0</v>
      </c>
      <c r="S95" s="54">
        <f t="shared" si="37"/>
        <v>0</v>
      </c>
      <c r="T95" s="54">
        <f t="shared" si="37"/>
        <v>0</v>
      </c>
      <c r="U95" s="54">
        <f t="shared" si="37"/>
        <v>0</v>
      </c>
      <c r="W95" s="71">
        <f t="shared" si="25"/>
        <v>0</v>
      </c>
      <c r="Z95" s="71">
        <f t="shared" si="30"/>
        <v>35</v>
      </c>
      <c r="AA95" s="72" t="str">
        <f>VLOOKUP($Z95,Master!$A:$B,2,FALSE)</f>
        <v>Jeans panjang Cowo</v>
      </c>
    </row>
    <row r="96" spans="1:27" ht="15">
      <c r="A96" s="62" t="str">
        <f t="shared" si="26"/>
        <v>dress kecilIN</v>
      </c>
      <c r="B96" s="62" t="str">
        <f t="shared" si="27"/>
        <v>dress kecil</v>
      </c>
      <c r="C96" s="51" t="s">
        <v>18</v>
      </c>
      <c r="D96" s="63">
        <f>SUMIF(In!$B:$B,Stock!$B96,In!C:C)</f>
        <v>0</v>
      </c>
      <c r="E96" s="63">
        <f>SUMIF(In!$B:$B,Stock!$B96,In!D:D)+D98</f>
        <v>0</v>
      </c>
      <c r="F96" s="63">
        <f>SUMIF(In!$B:$B,Stock!$B96,In!E:E)+E98</f>
        <v>0</v>
      </c>
      <c r="G96" s="63">
        <f>SUMIF(In!$B:$B,Stock!$B96,In!F:F)+F98</f>
        <v>0</v>
      </c>
      <c r="H96" s="63">
        <f>SUMIF(In!$B:$B,Stock!$B96,In!G:G)+G98</f>
        <v>0</v>
      </c>
      <c r="I96" s="63">
        <f>SUMIF(In!$B:$B,Stock!$B96,In!H:H)+H98</f>
        <v>0</v>
      </c>
      <c r="J96" s="63">
        <f>SUMIF(In!$B:$B,Stock!$B96,In!I:I)+I98</f>
        <v>0</v>
      </c>
      <c r="K96" s="63">
        <f>SUMIF(In!$B:$B,Stock!$B96,In!J:J)+J98</f>
        <v>0</v>
      </c>
      <c r="L96" s="63">
        <f>SUMIF(In!$B:$B,Stock!$B96,In!K:K)+K98</f>
        <v>0</v>
      </c>
      <c r="M96" s="63">
        <f>SUMIF(In!$B:$B,Stock!$B96,In!L:L)+L98</f>
        <v>0</v>
      </c>
      <c r="N96" s="63">
        <f>SUMIF(In!$B:$B,Stock!$B96,In!M:M)+M98</f>
        <v>0</v>
      </c>
      <c r="O96" s="63">
        <f>SUMIF(In!$B:$B,Stock!$B96,In!N:N)+N98</f>
        <v>0</v>
      </c>
      <c r="P96" s="63">
        <f>SUMIF(In!$B:$B,Stock!$B96,In!O:O)+O98</f>
        <v>0</v>
      </c>
      <c r="Q96" s="63">
        <f>SUMIF(In!$B:$B,Stock!$B96,In!P:P)+P98</f>
        <v>0</v>
      </c>
      <c r="R96" s="63">
        <f>SUMIF(In!$B:$B,Stock!$B96,In!Q:Q)+Q98</f>
        <v>0</v>
      </c>
      <c r="S96" s="63">
        <f>SUMIF(In!$B:$B,Stock!$B96,In!R:R)+R98</f>
        <v>0</v>
      </c>
      <c r="T96" s="63">
        <f>SUMIF(In!$B:$B,Stock!$B96,In!S:S)+S98</f>
        <v>0</v>
      </c>
      <c r="U96" s="63">
        <f>SUMIF(In!$B:$B,Stock!$B96,In!T:T)+T98</f>
        <v>0</v>
      </c>
      <c r="W96" s="64">
        <f t="shared" si="25"/>
        <v>0</v>
      </c>
      <c r="Z96" s="64">
        <f t="shared" si="30"/>
        <v>36</v>
      </c>
      <c r="AA96" s="65" t="str">
        <f>VLOOKUP($Z96,Master!$A:$B,2,FALSE)</f>
        <v>dress kecil</v>
      </c>
    </row>
    <row r="97" spans="1:27" ht="15">
      <c r="A97" s="66" t="str">
        <f t="shared" si="26"/>
        <v>dress kecilOUT</v>
      </c>
      <c r="B97" s="66" t="str">
        <f t="shared" si="27"/>
        <v>dress kecil</v>
      </c>
      <c r="C97" s="52" t="s">
        <v>19</v>
      </c>
      <c r="D97" s="67">
        <f>SUMIF(Out!$B:$B,Stock!$B97,Out!C:C)</f>
        <v>0</v>
      </c>
      <c r="E97" s="67">
        <f>SUMIF(Out!$B:$B,Stock!$B97,Out!D:D)</f>
        <v>0</v>
      </c>
      <c r="F97" s="67">
        <f>SUMIF(Out!$B:$B,Stock!$B97,Out!E:E)</f>
        <v>0</v>
      </c>
      <c r="G97" s="67">
        <f>SUMIF(Out!$B:$B,Stock!$B97,Out!F:F)</f>
        <v>0</v>
      </c>
      <c r="H97" s="67">
        <f>SUMIF(Out!$B:$B,Stock!$B97,Out!G:G)</f>
        <v>0</v>
      </c>
      <c r="I97" s="67">
        <f>SUMIF(Out!$B:$B,Stock!$B97,Out!H:H)</f>
        <v>0</v>
      </c>
      <c r="J97" s="67">
        <f>SUMIF(Out!$B:$B,Stock!$B97,Out!I:I)</f>
        <v>0</v>
      </c>
      <c r="K97" s="67">
        <f>SUMIF(Out!$B:$B,Stock!$B97,Out!J:J)</f>
        <v>0</v>
      </c>
      <c r="L97" s="67">
        <f>SUMIF(Out!$B:$B,Stock!$B97,Out!K:K)</f>
        <v>0</v>
      </c>
      <c r="M97" s="67">
        <f>SUMIF(Out!$B:$B,Stock!$B97,Out!L:L)</f>
        <v>0</v>
      </c>
      <c r="N97" s="67">
        <f>SUMIF(Out!$B:$B,Stock!$B97,Out!M:M)</f>
        <v>0</v>
      </c>
      <c r="O97" s="67">
        <f>SUMIF(Out!$B:$B,Stock!$B97,Out!N:N)</f>
        <v>0</v>
      </c>
      <c r="P97" s="67">
        <f>SUMIF(Out!$B:$B,Stock!$B97,Out!O:O)</f>
        <v>0</v>
      </c>
      <c r="Q97" s="67">
        <f>SUMIF(Out!$B:$B,Stock!$B97,Out!P:P)</f>
        <v>0</v>
      </c>
      <c r="R97" s="67">
        <f>SUMIF(Out!$B:$B,Stock!$B97,Out!Q:Q)</f>
        <v>0</v>
      </c>
      <c r="S97" s="67">
        <f>SUMIF(Out!$B:$B,Stock!$B97,Out!R:R)</f>
        <v>0</v>
      </c>
      <c r="T97" s="67">
        <f>SUMIF(Out!$B:$B,Stock!$B97,Out!S:S)</f>
        <v>0</v>
      </c>
      <c r="U97" s="67">
        <f>SUMIF(Out!$B:$B,Stock!$B97,Out!T:T)</f>
        <v>0</v>
      </c>
      <c r="W97" s="68">
        <f t="shared" si="25"/>
        <v>0</v>
      </c>
      <c r="Z97" s="68">
        <f t="shared" si="30"/>
        <v>36</v>
      </c>
      <c r="AA97" s="69" t="str">
        <f>VLOOKUP($Z97,Master!$A:$B,2,FALSE)</f>
        <v>dress kecil</v>
      </c>
    </row>
    <row r="98" spans="1:27" ht="15">
      <c r="A98" s="70" t="str">
        <f t="shared" si="26"/>
        <v>dress kecilBALANCE</v>
      </c>
      <c r="B98" s="70" t="str">
        <f t="shared" si="27"/>
        <v>dress kecil</v>
      </c>
      <c r="C98" s="53" t="s">
        <v>118</v>
      </c>
      <c r="D98" s="54">
        <f t="shared" ref="D98:U98" si="38">D96-D97</f>
        <v>0</v>
      </c>
      <c r="E98" s="54">
        <f t="shared" si="38"/>
        <v>0</v>
      </c>
      <c r="F98" s="54">
        <f t="shared" si="38"/>
        <v>0</v>
      </c>
      <c r="G98" s="54">
        <f t="shared" si="38"/>
        <v>0</v>
      </c>
      <c r="H98" s="54">
        <f t="shared" si="38"/>
        <v>0</v>
      </c>
      <c r="I98" s="54">
        <f t="shared" si="38"/>
        <v>0</v>
      </c>
      <c r="J98" s="54">
        <f t="shared" si="38"/>
        <v>0</v>
      </c>
      <c r="K98" s="54">
        <f t="shared" si="38"/>
        <v>0</v>
      </c>
      <c r="L98" s="54">
        <f t="shared" si="38"/>
        <v>0</v>
      </c>
      <c r="M98" s="54">
        <f t="shared" si="38"/>
        <v>0</v>
      </c>
      <c r="N98" s="54">
        <f t="shared" si="38"/>
        <v>0</v>
      </c>
      <c r="O98" s="54">
        <f t="shared" si="38"/>
        <v>0</v>
      </c>
      <c r="P98" s="54">
        <f t="shared" si="38"/>
        <v>0</v>
      </c>
      <c r="Q98" s="54">
        <f t="shared" si="38"/>
        <v>0</v>
      </c>
      <c r="R98" s="54">
        <f t="shared" si="38"/>
        <v>0</v>
      </c>
      <c r="S98" s="54">
        <f t="shared" si="38"/>
        <v>0</v>
      </c>
      <c r="T98" s="54">
        <f t="shared" si="38"/>
        <v>0</v>
      </c>
      <c r="U98" s="54">
        <f t="shared" si="38"/>
        <v>0</v>
      </c>
      <c r="W98" s="71">
        <f t="shared" si="25"/>
        <v>0</v>
      </c>
      <c r="Z98" s="71">
        <f t="shared" si="30"/>
        <v>36</v>
      </c>
      <c r="AA98" s="72" t="str">
        <f>VLOOKUP($Z98,Master!$A:$B,2,FALSE)</f>
        <v>dress kecil</v>
      </c>
    </row>
    <row r="99" spans="1:27" ht="15">
      <c r="A99" s="62" t="str">
        <f t="shared" si="26"/>
        <v>dress besarIN</v>
      </c>
      <c r="B99" s="62" t="str">
        <f t="shared" si="27"/>
        <v>dress besar</v>
      </c>
      <c r="C99" s="51" t="s">
        <v>18</v>
      </c>
      <c r="D99" s="63">
        <f>SUMIF(In!$B:$B,Stock!$B99,In!C:C)</f>
        <v>0</v>
      </c>
      <c r="E99" s="63">
        <f>SUMIF(In!$B:$B,Stock!$B99,In!D:D)+D101</f>
        <v>0</v>
      </c>
      <c r="F99" s="63">
        <f>SUMIF(In!$B:$B,Stock!$B99,In!E:E)+E101</f>
        <v>0</v>
      </c>
      <c r="G99" s="63">
        <f>SUMIF(In!$B:$B,Stock!$B99,In!F:F)+F101</f>
        <v>0</v>
      </c>
      <c r="H99" s="63">
        <f>SUMIF(In!$B:$B,Stock!$B99,In!G:G)+G101</f>
        <v>0</v>
      </c>
      <c r="I99" s="63">
        <f>SUMIF(In!$B:$B,Stock!$B99,In!H:H)+H101</f>
        <v>0</v>
      </c>
      <c r="J99" s="63">
        <f>SUMIF(In!$B:$B,Stock!$B99,In!I:I)+I101</f>
        <v>0</v>
      </c>
      <c r="K99" s="63">
        <f>SUMIF(In!$B:$B,Stock!$B99,In!J:J)+J101</f>
        <v>0</v>
      </c>
      <c r="L99" s="63">
        <f>SUMIF(In!$B:$B,Stock!$B99,In!K:K)+K101</f>
        <v>0</v>
      </c>
      <c r="M99" s="63">
        <f>SUMIF(In!$B:$B,Stock!$B99,In!L:L)+L101</f>
        <v>0</v>
      </c>
      <c r="N99" s="63">
        <f>SUMIF(In!$B:$B,Stock!$B99,In!M:M)+M101</f>
        <v>0</v>
      </c>
      <c r="O99" s="63">
        <f>SUMIF(In!$B:$B,Stock!$B99,In!N:N)+N101</f>
        <v>0</v>
      </c>
      <c r="P99" s="63">
        <f>SUMIF(In!$B:$B,Stock!$B99,In!O:O)+O101</f>
        <v>0</v>
      </c>
      <c r="Q99" s="63">
        <f>SUMIF(In!$B:$B,Stock!$B99,In!P:P)+P101</f>
        <v>0</v>
      </c>
      <c r="R99" s="63">
        <f>SUMIF(In!$B:$B,Stock!$B99,In!Q:Q)+Q101</f>
        <v>0</v>
      </c>
      <c r="S99" s="63">
        <f>SUMIF(In!$B:$B,Stock!$B99,In!R:R)+R101</f>
        <v>0</v>
      </c>
      <c r="T99" s="63">
        <f>SUMIF(In!$B:$B,Stock!$B99,In!S:S)+S101</f>
        <v>0</v>
      </c>
      <c r="U99" s="63">
        <f>SUMIF(In!$B:$B,Stock!$B99,In!T:T)+T101</f>
        <v>0</v>
      </c>
      <c r="W99" s="64">
        <f t="shared" si="25"/>
        <v>0</v>
      </c>
      <c r="Z99" s="64">
        <f t="shared" si="30"/>
        <v>37</v>
      </c>
      <c r="AA99" s="65" t="str">
        <f>VLOOKUP($Z99,Master!$A:$B,2,FALSE)</f>
        <v>dress besar</v>
      </c>
    </row>
    <row r="100" spans="1:27" ht="15">
      <c r="A100" s="66" t="str">
        <f t="shared" si="26"/>
        <v>dress besarOUT</v>
      </c>
      <c r="B100" s="66" t="str">
        <f t="shared" si="27"/>
        <v>dress besar</v>
      </c>
      <c r="C100" s="52" t="s">
        <v>19</v>
      </c>
      <c r="D100" s="67">
        <f>SUMIF(Out!$B:$B,Stock!$B100,Out!C:C)</f>
        <v>0</v>
      </c>
      <c r="E100" s="67">
        <f>SUMIF(Out!$B:$B,Stock!$B100,Out!D:D)</f>
        <v>0</v>
      </c>
      <c r="F100" s="67">
        <f>SUMIF(Out!$B:$B,Stock!$B100,Out!E:E)</f>
        <v>0</v>
      </c>
      <c r="G100" s="67">
        <f>SUMIF(Out!$B:$B,Stock!$B100,Out!F:F)</f>
        <v>0</v>
      </c>
      <c r="H100" s="67">
        <f>SUMIF(Out!$B:$B,Stock!$B100,Out!G:G)</f>
        <v>0</v>
      </c>
      <c r="I100" s="67">
        <f>SUMIF(Out!$B:$B,Stock!$B100,Out!H:H)</f>
        <v>0</v>
      </c>
      <c r="J100" s="67">
        <f>SUMIF(Out!$B:$B,Stock!$B100,Out!I:I)</f>
        <v>0</v>
      </c>
      <c r="K100" s="67">
        <f>SUMIF(Out!$B:$B,Stock!$B100,Out!J:J)</f>
        <v>0</v>
      </c>
      <c r="L100" s="67">
        <f>SUMIF(Out!$B:$B,Stock!$B100,Out!K:K)</f>
        <v>0</v>
      </c>
      <c r="M100" s="67">
        <f>SUMIF(Out!$B:$B,Stock!$B100,Out!L:L)</f>
        <v>0</v>
      </c>
      <c r="N100" s="67">
        <f>SUMIF(Out!$B:$B,Stock!$B100,Out!M:M)</f>
        <v>0</v>
      </c>
      <c r="O100" s="67">
        <f>SUMIF(Out!$B:$B,Stock!$B100,Out!N:N)</f>
        <v>0</v>
      </c>
      <c r="P100" s="67">
        <f>SUMIF(Out!$B:$B,Stock!$B100,Out!O:O)</f>
        <v>0</v>
      </c>
      <c r="Q100" s="67">
        <f>SUMIF(Out!$B:$B,Stock!$B100,Out!P:P)</f>
        <v>0</v>
      </c>
      <c r="R100" s="67">
        <f>SUMIF(Out!$B:$B,Stock!$B100,Out!Q:Q)</f>
        <v>0</v>
      </c>
      <c r="S100" s="67">
        <f>SUMIF(Out!$B:$B,Stock!$B100,Out!R:R)</f>
        <v>0</v>
      </c>
      <c r="T100" s="67">
        <f>SUMIF(Out!$B:$B,Stock!$B100,Out!S:S)</f>
        <v>0</v>
      </c>
      <c r="U100" s="67">
        <f>SUMIF(Out!$B:$B,Stock!$B100,Out!T:T)</f>
        <v>0</v>
      </c>
      <c r="W100" s="68">
        <f t="shared" si="25"/>
        <v>0</v>
      </c>
      <c r="Z100" s="68">
        <f t="shared" si="30"/>
        <v>37</v>
      </c>
      <c r="AA100" s="69" t="str">
        <f>VLOOKUP($Z100,Master!$A:$B,2,FALSE)</f>
        <v>dress besar</v>
      </c>
    </row>
    <row r="101" spans="1:27" ht="15">
      <c r="A101" s="70" t="str">
        <f t="shared" si="26"/>
        <v>dress besarBALANCE</v>
      </c>
      <c r="B101" s="70" t="str">
        <f t="shared" si="27"/>
        <v>dress besar</v>
      </c>
      <c r="C101" s="53" t="s">
        <v>118</v>
      </c>
      <c r="D101" s="54">
        <f t="shared" ref="D101:U101" si="39">D99-D100</f>
        <v>0</v>
      </c>
      <c r="E101" s="54">
        <f t="shared" si="39"/>
        <v>0</v>
      </c>
      <c r="F101" s="54">
        <f t="shared" si="39"/>
        <v>0</v>
      </c>
      <c r="G101" s="54">
        <f t="shared" si="39"/>
        <v>0</v>
      </c>
      <c r="H101" s="54">
        <f t="shared" si="39"/>
        <v>0</v>
      </c>
      <c r="I101" s="54">
        <f t="shared" si="39"/>
        <v>0</v>
      </c>
      <c r="J101" s="54">
        <f t="shared" si="39"/>
        <v>0</v>
      </c>
      <c r="K101" s="54">
        <f t="shared" si="39"/>
        <v>0</v>
      </c>
      <c r="L101" s="54">
        <f t="shared" si="39"/>
        <v>0</v>
      </c>
      <c r="M101" s="54">
        <f t="shared" si="39"/>
        <v>0</v>
      </c>
      <c r="N101" s="54">
        <f t="shared" si="39"/>
        <v>0</v>
      </c>
      <c r="O101" s="54">
        <f t="shared" si="39"/>
        <v>0</v>
      </c>
      <c r="P101" s="54">
        <f t="shared" si="39"/>
        <v>0</v>
      </c>
      <c r="Q101" s="54">
        <f t="shared" si="39"/>
        <v>0</v>
      </c>
      <c r="R101" s="54">
        <f t="shared" si="39"/>
        <v>0</v>
      </c>
      <c r="S101" s="54">
        <f t="shared" si="39"/>
        <v>0</v>
      </c>
      <c r="T101" s="54">
        <f t="shared" si="39"/>
        <v>0</v>
      </c>
      <c r="U101" s="54">
        <f t="shared" si="39"/>
        <v>0</v>
      </c>
      <c r="W101" s="71">
        <f t="shared" si="25"/>
        <v>0</v>
      </c>
      <c r="Z101" s="71">
        <f t="shared" si="30"/>
        <v>37</v>
      </c>
      <c r="AA101" s="72" t="str">
        <f>VLOOKUP($Z101,Master!$A:$B,2,FALSE)</f>
        <v>dress besar</v>
      </c>
    </row>
    <row r="102" spans="1:27" ht="15">
      <c r="A102" s="62" t="str">
        <f t="shared" si="26"/>
        <v>k.belang ssIN</v>
      </c>
      <c r="B102" s="62" t="str">
        <f t="shared" si="27"/>
        <v>k.belang ss</v>
      </c>
      <c r="C102" s="51" t="s">
        <v>18</v>
      </c>
      <c r="D102" s="63">
        <f>SUMIF(In!$B:$B,Stock!$B102,In!C:C)</f>
        <v>0</v>
      </c>
      <c r="E102" s="63">
        <f>SUMIF(In!$B:$B,Stock!$B102,In!D:D)+D104</f>
        <v>0</v>
      </c>
      <c r="F102" s="63">
        <f>SUMIF(In!$B:$B,Stock!$B102,In!E:E)+E104</f>
        <v>0</v>
      </c>
      <c r="G102" s="63">
        <f>SUMIF(In!$B:$B,Stock!$B102,In!F:F)+F104</f>
        <v>0</v>
      </c>
      <c r="H102" s="63">
        <f>SUMIF(In!$B:$B,Stock!$B102,In!G:G)+G104</f>
        <v>0</v>
      </c>
      <c r="I102" s="63">
        <f>SUMIF(In!$B:$B,Stock!$B102,In!H:H)+H104</f>
        <v>0</v>
      </c>
      <c r="J102" s="63">
        <f>SUMIF(In!$B:$B,Stock!$B102,In!I:I)+I104</f>
        <v>0</v>
      </c>
      <c r="K102" s="63">
        <f>SUMIF(In!$B:$B,Stock!$B102,In!J:J)+J104</f>
        <v>0</v>
      </c>
      <c r="L102" s="63">
        <f>SUMIF(In!$B:$B,Stock!$B102,In!K:K)+K104</f>
        <v>0</v>
      </c>
      <c r="M102" s="63">
        <f>SUMIF(In!$B:$B,Stock!$B102,In!L:L)+L104</f>
        <v>0</v>
      </c>
      <c r="N102" s="63">
        <f>SUMIF(In!$B:$B,Stock!$B102,In!M:M)+M104</f>
        <v>0</v>
      </c>
      <c r="O102" s="63">
        <f>SUMIF(In!$B:$B,Stock!$B102,In!N:N)+N104</f>
        <v>0</v>
      </c>
      <c r="P102" s="63">
        <f>SUMIF(In!$B:$B,Stock!$B102,In!O:O)+O104</f>
        <v>0</v>
      </c>
      <c r="Q102" s="63">
        <f>SUMIF(In!$B:$B,Stock!$B102,In!P:P)+P104</f>
        <v>0</v>
      </c>
      <c r="R102" s="63">
        <f>SUMIF(In!$B:$B,Stock!$B102,In!Q:Q)+Q104</f>
        <v>0</v>
      </c>
      <c r="S102" s="63">
        <f>SUMIF(In!$B:$B,Stock!$B102,In!R:R)+R104</f>
        <v>0</v>
      </c>
      <c r="T102" s="63">
        <f>SUMIF(In!$B:$B,Stock!$B102,In!S:S)+S104</f>
        <v>0</v>
      </c>
      <c r="U102" s="63">
        <f>SUMIF(In!$B:$B,Stock!$B102,In!T:T)+T104</f>
        <v>0</v>
      </c>
      <c r="W102" s="64">
        <f t="shared" si="25"/>
        <v>0</v>
      </c>
      <c r="Z102" s="64">
        <f t="shared" si="30"/>
        <v>38</v>
      </c>
      <c r="AA102" s="65" t="str">
        <f>VLOOKUP($Z102,Master!$A:$B,2,FALSE)</f>
        <v>k.belang ss</v>
      </c>
    </row>
    <row r="103" spans="1:27" ht="15">
      <c r="A103" s="66" t="str">
        <f t="shared" si="26"/>
        <v>k.belang ssOUT</v>
      </c>
      <c r="B103" s="66" t="str">
        <f t="shared" si="27"/>
        <v>k.belang ss</v>
      </c>
      <c r="C103" s="52" t="s">
        <v>19</v>
      </c>
      <c r="D103" s="67">
        <f>SUMIF(Out!$B:$B,Stock!$B103,Out!C:C)</f>
        <v>0</v>
      </c>
      <c r="E103" s="67">
        <f>SUMIF(Out!$B:$B,Stock!$B103,Out!D:D)</f>
        <v>0</v>
      </c>
      <c r="F103" s="67">
        <f>SUMIF(Out!$B:$B,Stock!$B103,Out!E:E)</f>
        <v>0</v>
      </c>
      <c r="G103" s="67">
        <f>SUMIF(Out!$B:$B,Stock!$B103,Out!F:F)</f>
        <v>0</v>
      </c>
      <c r="H103" s="67">
        <f>SUMIF(Out!$B:$B,Stock!$B103,Out!G:G)</f>
        <v>0</v>
      </c>
      <c r="I103" s="67">
        <f>SUMIF(Out!$B:$B,Stock!$B103,Out!H:H)</f>
        <v>0</v>
      </c>
      <c r="J103" s="67">
        <f>SUMIF(Out!$B:$B,Stock!$B103,Out!I:I)</f>
        <v>0</v>
      </c>
      <c r="K103" s="67">
        <f>SUMIF(Out!$B:$B,Stock!$B103,Out!J:J)</f>
        <v>0</v>
      </c>
      <c r="L103" s="67">
        <f>SUMIF(Out!$B:$B,Stock!$B103,Out!K:K)</f>
        <v>0</v>
      </c>
      <c r="M103" s="67">
        <f>SUMIF(Out!$B:$B,Stock!$B103,Out!L:L)</f>
        <v>0</v>
      </c>
      <c r="N103" s="67">
        <f>SUMIF(Out!$B:$B,Stock!$B103,Out!M:M)</f>
        <v>0</v>
      </c>
      <c r="O103" s="67">
        <f>SUMIF(Out!$B:$B,Stock!$B103,Out!N:N)</f>
        <v>0</v>
      </c>
      <c r="P103" s="67">
        <f>SUMIF(Out!$B:$B,Stock!$B103,Out!O:O)</f>
        <v>0</v>
      </c>
      <c r="Q103" s="67">
        <f>SUMIF(Out!$B:$B,Stock!$B103,Out!P:P)</f>
        <v>0</v>
      </c>
      <c r="R103" s="67">
        <f>SUMIF(Out!$B:$B,Stock!$B103,Out!Q:Q)</f>
        <v>0</v>
      </c>
      <c r="S103" s="67">
        <f>SUMIF(Out!$B:$B,Stock!$B103,Out!R:R)</f>
        <v>0</v>
      </c>
      <c r="T103" s="67">
        <f>SUMIF(Out!$B:$B,Stock!$B103,Out!S:S)</f>
        <v>0</v>
      </c>
      <c r="U103" s="67">
        <f>SUMIF(Out!$B:$B,Stock!$B103,Out!T:T)</f>
        <v>0</v>
      </c>
      <c r="W103" s="68">
        <f t="shared" si="25"/>
        <v>0</v>
      </c>
      <c r="Z103" s="68">
        <f t="shared" si="30"/>
        <v>38</v>
      </c>
      <c r="AA103" s="69" t="str">
        <f>VLOOKUP($Z103,Master!$A:$B,2,FALSE)</f>
        <v>k.belang ss</v>
      </c>
    </row>
    <row r="104" spans="1:27" ht="15">
      <c r="A104" s="70" t="str">
        <f t="shared" si="26"/>
        <v>k.belang ssBALANCE</v>
      </c>
      <c r="B104" s="70" t="str">
        <f t="shared" si="27"/>
        <v>k.belang ss</v>
      </c>
      <c r="C104" s="53" t="s">
        <v>118</v>
      </c>
      <c r="D104" s="54">
        <f t="shared" ref="D104:U104" si="40">D102-D103</f>
        <v>0</v>
      </c>
      <c r="E104" s="54">
        <f t="shared" si="40"/>
        <v>0</v>
      </c>
      <c r="F104" s="54">
        <f t="shared" si="40"/>
        <v>0</v>
      </c>
      <c r="G104" s="54">
        <f t="shared" si="40"/>
        <v>0</v>
      </c>
      <c r="H104" s="54">
        <f t="shared" si="40"/>
        <v>0</v>
      </c>
      <c r="I104" s="54">
        <f t="shared" si="40"/>
        <v>0</v>
      </c>
      <c r="J104" s="54">
        <f t="shared" si="40"/>
        <v>0</v>
      </c>
      <c r="K104" s="54">
        <f t="shared" si="40"/>
        <v>0</v>
      </c>
      <c r="L104" s="54">
        <f t="shared" si="40"/>
        <v>0</v>
      </c>
      <c r="M104" s="54">
        <f t="shared" si="40"/>
        <v>0</v>
      </c>
      <c r="N104" s="54">
        <f t="shared" si="40"/>
        <v>0</v>
      </c>
      <c r="O104" s="54">
        <f t="shared" si="40"/>
        <v>0</v>
      </c>
      <c r="P104" s="54">
        <f t="shared" si="40"/>
        <v>0</v>
      </c>
      <c r="Q104" s="54">
        <f t="shared" si="40"/>
        <v>0</v>
      </c>
      <c r="R104" s="54">
        <f t="shared" si="40"/>
        <v>0</v>
      </c>
      <c r="S104" s="54">
        <f t="shared" si="40"/>
        <v>0</v>
      </c>
      <c r="T104" s="54">
        <f t="shared" si="40"/>
        <v>0</v>
      </c>
      <c r="U104" s="54">
        <f t="shared" si="40"/>
        <v>0</v>
      </c>
      <c r="W104" s="71">
        <f t="shared" si="25"/>
        <v>0</v>
      </c>
      <c r="Z104" s="71">
        <f t="shared" si="30"/>
        <v>38</v>
      </c>
      <c r="AA104" s="72" t="str">
        <f>VLOOKUP($Z104,Master!$A:$B,2,FALSE)</f>
        <v>k.belang ss</v>
      </c>
    </row>
    <row r="105" spans="1:27" ht="15">
      <c r="A105" s="62" t="str">
        <f t="shared" si="26"/>
        <v>k.belang sIN</v>
      </c>
      <c r="B105" s="62" t="str">
        <f t="shared" si="27"/>
        <v>k.belang s</v>
      </c>
      <c r="C105" s="51" t="s">
        <v>18</v>
      </c>
      <c r="D105" s="63">
        <f>SUMIF(In!$B:$B,Stock!$B105,In!C:C)</f>
        <v>0</v>
      </c>
      <c r="E105" s="63">
        <f>SUMIF(In!$B:$B,Stock!$B105,In!D:D)+D107</f>
        <v>0</v>
      </c>
      <c r="F105" s="63">
        <f>SUMIF(In!$B:$B,Stock!$B105,In!E:E)+E107</f>
        <v>0</v>
      </c>
      <c r="G105" s="63">
        <f>SUMIF(In!$B:$B,Stock!$B105,In!F:F)+F107</f>
        <v>0</v>
      </c>
      <c r="H105" s="63">
        <f>SUMIF(In!$B:$B,Stock!$B105,In!G:G)+G107</f>
        <v>0</v>
      </c>
      <c r="I105" s="63">
        <f>SUMIF(In!$B:$B,Stock!$B105,In!H:H)+H107</f>
        <v>0</v>
      </c>
      <c r="J105" s="63">
        <f>SUMIF(In!$B:$B,Stock!$B105,In!I:I)+I107</f>
        <v>0</v>
      </c>
      <c r="K105" s="63">
        <f>SUMIF(In!$B:$B,Stock!$B105,In!J:J)+J107</f>
        <v>0</v>
      </c>
      <c r="L105" s="63">
        <f>SUMIF(In!$B:$B,Stock!$B105,In!K:K)+K107</f>
        <v>0</v>
      </c>
      <c r="M105" s="63">
        <f>SUMIF(In!$B:$B,Stock!$B105,In!L:L)+L107</f>
        <v>0</v>
      </c>
      <c r="N105" s="63">
        <f>SUMIF(In!$B:$B,Stock!$B105,In!M:M)+M107</f>
        <v>0</v>
      </c>
      <c r="O105" s="63">
        <f>SUMIF(In!$B:$B,Stock!$B105,In!N:N)+N107</f>
        <v>0</v>
      </c>
      <c r="P105" s="63">
        <f>SUMIF(In!$B:$B,Stock!$B105,In!O:O)+O107</f>
        <v>0</v>
      </c>
      <c r="Q105" s="63">
        <f>SUMIF(In!$B:$B,Stock!$B105,In!P:P)+P107</f>
        <v>0</v>
      </c>
      <c r="R105" s="63">
        <f>SUMIF(In!$B:$B,Stock!$B105,In!Q:Q)+Q107</f>
        <v>0</v>
      </c>
      <c r="S105" s="63">
        <f>SUMIF(In!$B:$B,Stock!$B105,In!R:R)+R107</f>
        <v>0</v>
      </c>
      <c r="T105" s="63">
        <f>SUMIF(In!$B:$B,Stock!$B105,In!S:S)+S107</f>
        <v>0</v>
      </c>
      <c r="U105" s="63">
        <f>SUMIF(In!$B:$B,Stock!$B105,In!T:T)+T107</f>
        <v>0</v>
      </c>
      <c r="W105" s="64">
        <f t="shared" si="25"/>
        <v>0</v>
      </c>
      <c r="Z105" s="64">
        <f t="shared" si="30"/>
        <v>39</v>
      </c>
      <c r="AA105" s="65" t="str">
        <f>VLOOKUP($Z105,Master!$A:$B,2,FALSE)</f>
        <v>k.belang s</v>
      </c>
    </row>
    <row r="106" spans="1:27" ht="15">
      <c r="A106" s="66" t="str">
        <f t="shared" si="26"/>
        <v>k.belang sOUT</v>
      </c>
      <c r="B106" s="66" t="str">
        <f t="shared" si="27"/>
        <v>k.belang s</v>
      </c>
      <c r="C106" s="52" t="s">
        <v>19</v>
      </c>
      <c r="D106" s="67">
        <f>SUMIF(Out!$B:$B,Stock!$B106,Out!C:C)</f>
        <v>0</v>
      </c>
      <c r="E106" s="67">
        <f>SUMIF(Out!$B:$B,Stock!$B106,Out!D:D)</f>
        <v>0</v>
      </c>
      <c r="F106" s="67">
        <f>SUMIF(Out!$B:$B,Stock!$B106,Out!E:E)</f>
        <v>0</v>
      </c>
      <c r="G106" s="67">
        <f>SUMIF(Out!$B:$B,Stock!$B106,Out!F:F)</f>
        <v>0</v>
      </c>
      <c r="H106" s="67">
        <f>SUMIF(Out!$B:$B,Stock!$B106,Out!G:G)</f>
        <v>0</v>
      </c>
      <c r="I106" s="67">
        <f>SUMIF(Out!$B:$B,Stock!$B106,Out!H:H)</f>
        <v>0</v>
      </c>
      <c r="J106" s="67">
        <f>SUMIF(Out!$B:$B,Stock!$B106,Out!I:I)</f>
        <v>0</v>
      </c>
      <c r="K106" s="67">
        <f>SUMIF(Out!$B:$B,Stock!$B106,Out!J:J)</f>
        <v>0</v>
      </c>
      <c r="L106" s="67">
        <f>SUMIF(Out!$B:$B,Stock!$B106,Out!K:K)</f>
        <v>0</v>
      </c>
      <c r="M106" s="67">
        <f>SUMIF(Out!$B:$B,Stock!$B106,Out!L:L)</f>
        <v>0</v>
      </c>
      <c r="N106" s="67">
        <f>SUMIF(Out!$B:$B,Stock!$B106,Out!M:M)</f>
        <v>0</v>
      </c>
      <c r="O106" s="67">
        <f>SUMIF(Out!$B:$B,Stock!$B106,Out!N:N)</f>
        <v>0</v>
      </c>
      <c r="P106" s="67">
        <f>SUMIF(Out!$B:$B,Stock!$B106,Out!O:O)</f>
        <v>0</v>
      </c>
      <c r="Q106" s="67">
        <f>SUMIF(Out!$B:$B,Stock!$B106,Out!P:P)</f>
        <v>0</v>
      </c>
      <c r="R106" s="67">
        <f>SUMIF(Out!$B:$B,Stock!$B106,Out!Q:Q)</f>
        <v>0</v>
      </c>
      <c r="S106" s="67">
        <f>SUMIF(Out!$B:$B,Stock!$B106,Out!R:R)</f>
        <v>0</v>
      </c>
      <c r="T106" s="67">
        <f>SUMIF(Out!$B:$B,Stock!$B106,Out!S:S)</f>
        <v>0</v>
      </c>
      <c r="U106" s="67">
        <f>SUMIF(Out!$B:$B,Stock!$B106,Out!T:T)</f>
        <v>0</v>
      </c>
      <c r="W106" s="68">
        <f t="shared" si="25"/>
        <v>0</v>
      </c>
      <c r="Z106" s="68">
        <f t="shared" si="30"/>
        <v>39</v>
      </c>
      <c r="AA106" s="69" t="str">
        <f>VLOOKUP($Z106,Master!$A:$B,2,FALSE)</f>
        <v>k.belang s</v>
      </c>
    </row>
    <row r="107" spans="1:27" ht="15">
      <c r="A107" s="70" t="str">
        <f t="shared" si="26"/>
        <v>k.belang sBALANCE</v>
      </c>
      <c r="B107" s="70" t="str">
        <f t="shared" si="27"/>
        <v>k.belang s</v>
      </c>
      <c r="C107" s="53" t="s">
        <v>118</v>
      </c>
      <c r="D107" s="54">
        <f t="shared" ref="D107:U107" si="41">D105-D106</f>
        <v>0</v>
      </c>
      <c r="E107" s="54">
        <f t="shared" si="41"/>
        <v>0</v>
      </c>
      <c r="F107" s="54">
        <f t="shared" si="41"/>
        <v>0</v>
      </c>
      <c r="G107" s="54">
        <f t="shared" si="41"/>
        <v>0</v>
      </c>
      <c r="H107" s="54">
        <f t="shared" si="41"/>
        <v>0</v>
      </c>
      <c r="I107" s="54">
        <f t="shared" si="41"/>
        <v>0</v>
      </c>
      <c r="J107" s="54">
        <f t="shared" si="41"/>
        <v>0</v>
      </c>
      <c r="K107" s="54">
        <f t="shared" si="41"/>
        <v>0</v>
      </c>
      <c r="L107" s="54">
        <f t="shared" si="41"/>
        <v>0</v>
      </c>
      <c r="M107" s="54">
        <f t="shared" si="41"/>
        <v>0</v>
      </c>
      <c r="N107" s="54">
        <f t="shared" si="41"/>
        <v>0</v>
      </c>
      <c r="O107" s="54">
        <f t="shared" si="41"/>
        <v>0</v>
      </c>
      <c r="P107" s="54">
        <f t="shared" si="41"/>
        <v>0</v>
      </c>
      <c r="Q107" s="54">
        <f t="shared" si="41"/>
        <v>0</v>
      </c>
      <c r="R107" s="54">
        <f t="shared" si="41"/>
        <v>0</v>
      </c>
      <c r="S107" s="54">
        <f t="shared" si="41"/>
        <v>0</v>
      </c>
      <c r="T107" s="54">
        <f t="shared" si="41"/>
        <v>0</v>
      </c>
      <c r="U107" s="54">
        <f t="shared" si="41"/>
        <v>0</v>
      </c>
      <c r="W107" s="71">
        <f t="shared" si="25"/>
        <v>0</v>
      </c>
      <c r="Z107" s="71">
        <f t="shared" si="30"/>
        <v>39</v>
      </c>
      <c r="AA107" s="72" t="str">
        <f>VLOOKUP($Z107,Master!$A:$B,2,FALSE)</f>
        <v>k.belang s</v>
      </c>
    </row>
    <row r="108" spans="1:27" ht="15">
      <c r="A108" s="62" t="str">
        <f t="shared" si="26"/>
        <v>k.belang MIN</v>
      </c>
      <c r="B108" s="62" t="str">
        <f t="shared" si="27"/>
        <v>k.belang M</v>
      </c>
      <c r="C108" s="51" t="s">
        <v>18</v>
      </c>
      <c r="D108" s="63">
        <f>SUMIF(In!$B:$B,Stock!$B108,In!C:C)</f>
        <v>0</v>
      </c>
      <c r="E108" s="63">
        <f>SUMIF(In!$B:$B,Stock!$B108,In!D:D)+D110</f>
        <v>0</v>
      </c>
      <c r="F108" s="63">
        <f>SUMIF(In!$B:$B,Stock!$B108,In!E:E)+E110</f>
        <v>0</v>
      </c>
      <c r="G108" s="63">
        <f>SUMIF(In!$B:$B,Stock!$B108,In!F:F)+F110</f>
        <v>0</v>
      </c>
      <c r="H108" s="63">
        <f>SUMIF(In!$B:$B,Stock!$B108,In!G:G)+G110</f>
        <v>0</v>
      </c>
      <c r="I108" s="63">
        <f>SUMIF(In!$B:$B,Stock!$B108,In!H:H)+H110</f>
        <v>0</v>
      </c>
      <c r="J108" s="63">
        <f>SUMIF(In!$B:$B,Stock!$B108,In!I:I)+I110</f>
        <v>0</v>
      </c>
      <c r="K108" s="63">
        <f>SUMIF(In!$B:$B,Stock!$B108,In!J:J)+J110</f>
        <v>0</v>
      </c>
      <c r="L108" s="63">
        <f>SUMIF(In!$B:$B,Stock!$B108,In!K:K)+K110</f>
        <v>0</v>
      </c>
      <c r="M108" s="63">
        <f>SUMIF(In!$B:$B,Stock!$B108,In!L:L)+L110</f>
        <v>0</v>
      </c>
      <c r="N108" s="63">
        <f>SUMIF(In!$B:$B,Stock!$B108,In!M:M)+M110</f>
        <v>0</v>
      </c>
      <c r="O108" s="63">
        <f>SUMIF(In!$B:$B,Stock!$B108,In!N:N)+N110</f>
        <v>0</v>
      </c>
      <c r="P108" s="63">
        <f>SUMIF(In!$B:$B,Stock!$B108,In!O:O)+O110</f>
        <v>0</v>
      </c>
      <c r="Q108" s="63">
        <f>SUMIF(In!$B:$B,Stock!$B108,In!P:P)+P110</f>
        <v>0</v>
      </c>
      <c r="R108" s="63">
        <f>SUMIF(In!$B:$B,Stock!$B108,In!Q:Q)+Q110</f>
        <v>0</v>
      </c>
      <c r="S108" s="63">
        <f>SUMIF(In!$B:$B,Stock!$B108,In!R:R)+R110</f>
        <v>0</v>
      </c>
      <c r="T108" s="63">
        <f>SUMIF(In!$B:$B,Stock!$B108,In!S:S)+S110</f>
        <v>0</v>
      </c>
      <c r="U108" s="63">
        <f>SUMIF(In!$B:$B,Stock!$B108,In!T:T)+T110</f>
        <v>0</v>
      </c>
      <c r="W108" s="64">
        <f t="shared" si="25"/>
        <v>0</v>
      </c>
      <c r="Z108" s="64">
        <f t="shared" si="30"/>
        <v>40</v>
      </c>
      <c r="AA108" s="65" t="str">
        <f>VLOOKUP($Z108,Master!$A:$B,2,FALSE)</f>
        <v>k.belang M</v>
      </c>
    </row>
    <row r="109" spans="1:27" ht="15">
      <c r="A109" s="66" t="str">
        <f t="shared" si="26"/>
        <v>k.belang MOUT</v>
      </c>
      <c r="B109" s="66" t="str">
        <f t="shared" si="27"/>
        <v>k.belang M</v>
      </c>
      <c r="C109" s="52" t="s">
        <v>19</v>
      </c>
      <c r="D109" s="67">
        <f>SUMIF(Out!$B:$B,Stock!$B109,Out!C:C)</f>
        <v>0</v>
      </c>
      <c r="E109" s="67">
        <f>SUMIF(Out!$B:$B,Stock!$B109,Out!D:D)</f>
        <v>0</v>
      </c>
      <c r="F109" s="67">
        <f>SUMIF(Out!$B:$B,Stock!$B109,Out!E:E)</f>
        <v>0</v>
      </c>
      <c r="G109" s="67">
        <f>SUMIF(Out!$B:$B,Stock!$B109,Out!F:F)</f>
        <v>0</v>
      </c>
      <c r="H109" s="67">
        <f>SUMIF(Out!$B:$B,Stock!$B109,Out!G:G)</f>
        <v>0</v>
      </c>
      <c r="I109" s="67">
        <f>SUMIF(Out!$B:$B,Stock!$B109,Out!H:H)</f>
        <v>0</v>
      </c>
      <c r="J109" s="67">
        <f>SUMIF(Out!$B:$B,Stock!$B109,Out!I:I)</f>
        <v>0</v>
      </c>
      <c r="K109" s="67">
        <f>SUMIF(Out!$B:$B,Stock!$B109,Out!J:J)</f>
        <v>0</v>
      </c>
      <c r="L109" s="67">
        <f>SUMIF(Out!$B:$B,Stock!$B109,Out!K:K)</f>
        <v>0</v>
      </c>
      <c r="M109" s="67">
        <f>SUMIF(Out!$B:$B,Stock!$B109,Out!L:L)</f>
        <v>0</v>
      </c>
      <c r="N109" s="67">
        <f>SUMIF(Out!$B:$B,Stock!$B109,Out!M:M)</f>
        <v>0</v>
      </c>
      <c r="O109" s="67">
        <f>SUMIF(Out!$B:$B,Stock!$B109,Out!N:N)</f>
        <v>0</v>
      </c>
      <c r="P109" s="67">
        <f>SUMIF(Out!$B:$B,Stock!$B109,Out!O:O)</f>
        <v>0</v>
      </c>
      <c r="Q109" s="67">
        <f>SUMIF(Out!$B:$B,Stock!$B109,Out!P:P)</f>
        <v>0</v>
      </c>
      <c r="R109" s="67">
        <f>SUMIF(Out!$B:$B,Stock!$B109,Out!Q:Q)</f>
        <v>0</v>
      </c>
      <c r="S109" s="67">
        <f>SUMIF(Out!$B:$B,Stock!$B109,Out!R:R)</f>
        <v>0</v>
      </c>
      <c r="T109" s="67">
        <f>SUMIF(Out!$B:$B,Stock!$B109,Out!S:S)</f>
        <v>0</v>
      </c>
      <c r="U109" s="67">
        <f>SUMIF(Out!$B:$B,Stock!$B109,Out!T:T)</f>
        <v>0</v>
      </c>
      <c r="W109" s="68">
        <f t="shared" si="25"/>
        <v>0</v>
      </c>
      <c r="Z109" s="68">
        <f t="shared" si="30"/>
        <v>40</v>
      </c>
      <c r="AA109" s="69" t="str">
        <f>VLOOKUP($Z109,Master!$A:$B,2,FALSE)</f>
        <v>k.belang M</v>
      </c>
    </row>
    <row r="110" spans="1:27" ht="15">
      <c r="A110" s="70" t="str">
        <f t="shared" si="26"/>
        <v>k.belang MBALANCE</v>
      </c>
      <c r="B110" s="70" t="str">
        <f t="shared" si="27"/>
        <v>k.belang M</v>
      </c>
      <c r="C110" s="53" t="s">
        <v>118</v>
      </c>
      <c r="D110" s="54">
        <f t="shared" ref="D110:U110" si="42">D108-D109</f>
        <v>0</v>
      </c>
      <c r="E110" s="54">
        <f t="shared" si="42"/>
        <v>0</v>
      </c>
      <c r="F110" s="54">
        <f t="shared" si="42"/>
        <v>0</v>
      </c>
      <c r="G110" s="54">
        <f t="shared" si="42"/>
        <v>0</v>
      </c>
      <c r="H110" s="54">
        <f t="shared" si="42"/>
        <v>0</v>
      </c>
      <c r="I110" s="54">
        <f t="shared" si="42"/>
        <v>0</v>
      </c>
      <c r="J110" s="54">
        <f t="shared" si="42"/>
        <v>0</v>
      </c>
      <c r="K110" s="54">
        <f t="shared" si="42"/>
        <v>0</v>
      </c>
      <c r="L110" s="54">
        <f t="shared" si="42"/>
        <v>0</v>
      </c>
      <c r="M110" s="54">
        <f t="shared" si="42"/>
        <v>0</v>
      </c>
      <c r="N110" s="54">
        <f t="shared" si="42"/>
        <v>0</v>
      </c>
      <c r="O110" s="54">
        <f t="shared" si="42"/>
        <v>0</v>
      </c>
      <c r="P110" s="54">
        <f t="shared" si="42"/>
        <v>0</v>
      </c>
      <c r="Q110" s="54">
        <f t="shared" si="42"/>
        <v>0</v>
      </c>
      <c r="R110" s="54">
        <f t="shared" si="42"/>
        <v>0</v>
      </c>
      <c r="S110" s="54">
        <f t="shared" si="42"/>
        <v>0</v>
      </c>
      <c r="T110" s="54">
        <f t="shared" si="42"/>
        <v>0</v>
      </c>
      <c r="U110" s="54">
        <f t="shared" si="42"/>
        <v>0</v>
      </c>
      <c r="W110" s="71">
        <f t="shared" si="25"/>
        <v>0</v>
      </c>
      <c r="Z110" s="71">
        <f t="shared" si="30"/>
        <v>40</v>
      </c>
      <c r="AA110" s="72" t="str">
        <f>VLOOKUP($Z110,Master!$A:$B,2,FALSE)</f>
        <v>k.belang M</v>
      </c>
    </row>
    <row r="111" spans="1:27" ht="15">
      <c r="A111" s="62" t="str">
        <f t="shared" si="26"/>
        <v>k. belang LIN</v>
      </c>
      <c r="B111" s="62" t="str">
        <f t="shared" si="27"/>
        <v>k. belang L</v>
      </c>
      <c r="C111" s="51" t="s">
        <v>18</v>
      </c>
      <c r="D111" s="63">
        <f>SUMIF(In!$B:$B,Stock!$B111,In!C:C)</f>
        <v>0</v>
      </c>
      <c r="E111" s="63">
        <f>SUMIF(In!$B:$B,Stock!$B111,In!D:D)+D113</f>
        <v>0</v>
      </c>
      <c r="F111" s="63">
        <f>SUMIF(In!$B:$B,Stock!$B111,In!E:E)+E113</f>
        <v>0</v>
      </c>
      <c r="G111" s="63">
        <f>SUMIF(In!$B:$B,Stock!$B111,In!F:F)+F113</f>
        <v>0</v>
      </c>
      <c r="H111" s="63">
        <f>SUMIF(In!$B:$B,Stock!$B111,In!G:G)+G113</f>
        <v>0</v>
      </c>
      <c r="I111" s="63">
        <f>SUMIF(In!$B:$B,Stock!$B111,In!H:H)+H113</f>
        <v>0</v>
      </c>
      <c r="J111" s="63">
        <f>SUMIF(In!$B:$B,Stock!$B111,In!I:I)+I113</f>
        <v>0</v>
      </c>
      <c r="K111" s="63">
        <f>SUMIF(In!$B:$B,Stock!$B111,In!J:J)+J113</f>
        <v>0</v>
      </c>
      <c r="L111" s="63">
        <f>SUMIF(In!$B:$B,Stock!$B111,In!K:K)+K113</f>
        <v>0</v>
      </c>
      <c r="M111" s="63">
        <f>SUMIF(In!$B:$B,Stock!$B111,In!L:L)+L113</f>
        <v>0</v>
      </c>
      <c r="N111" s="63">
        <f>SUMIF(In!$B:$B,Stock!$B111,In!M:M)+M113</f>
        <v>0</v>
      </c>
      <c r="O111" s="63">
        <f>SUMIF(In!$B:$B,Stock!$B111,In!N:N)+N113</f>
        <v>0</v>
      </c>
      <c r="P111" s="63">
        <f>SUMIF(In!$B:$B,Stock!$B111,In!O:O)+O113</f>
        <v>0</v>
      </c>
      <c r="Q111" s="63">
        <f>SUMIF(In!$B:$B,Stock!$B111,In!P:P)+P113</f>
        <v>0</v>
      </c>
      <c r="R111" s="63">
        <f>SUMIF(In!$B:$B,Stock!$B111,In!Q:Q)+Q113</f>
        <v>0</v>
      </c>
      <c r="S111" s="63">
        <f>SUMIF(In!$B:$B,Stock!$B111,In!R:R)+R113</f>
        <v>0</v>
      </c>
      <c r="T111" s="63">
        <f>SUMIF(In!$B:$B,Stock!$B111,In!S:S)+S113</f>
        <v>0</v>
      </c>
      <c r="U111" s="63">
        <f>SUMIF(In!$B:$B,Stock!$B111,In!T:T)+T113</f>
        <v>0</v>
      </c>
      <c r="W111" s="64">
        <f t="shared" si="25"/>
        <v>0</v>
      </c>
      <c r="Z111" s="64">
        <f t="shared" si="30"/>
        <v>41</v>
      </c>
      <c r="AA111" s="65" t="str">
        <f>VLOOKUP($Z111,Master!$A:$B,2,FALSE)</f>
        <v>k. belang L</v>
      </c>
    </row>
    <row r="112" spans="1:27" ht="15">
      <c r="A112" s="66" t="str">
        <f t="shared" si="26"/>
        <v>k. belang LOUT</v>
      </c>
      <c r="B112" s="66" t="str">
        <f t="shared" si="27"/>
        <v>k. belang L</v>
      </c>
      <c r="C112" s="52" t="s">
        <v>19</v>
      </c>
      <c r="D112" s="67">
        <f>SUMIF(Out!$B:$B,Stock!$B112,Out!C:C)</f>
        <v>0</v>
      </c>
      <c r="E112" s="67">
        <f>SUMIF(Out!$B:$B,Stock!$B112,Out!D:D)</f>
        <v>0</v>
      </c>
      <c r="F112" s="67">
        <f>SUMIF(Out!$B:$B,Stock!$B112,Out!E:E)</f>
        <v>0</v>
      </c>
      <c r="G112" s="67">
        <f>SUMIF(Out!$B:$B,Stock!$B112,Out!F:F)</f>
        <v>0</v>
      </c>
      <c r="H112" s="67">
        <f>SUMIF(Out!$B:$B,Stock!$B112,Out!G:G)</f>
        <v>0</v>
      </c>
      <c r="I112" s="67">
        <f>SUMIF(Out!$B:$B,Stock!$B112,Out!H:H)</f>
        <v>0</v>
      </c>
      <c r="J112" s="67">
        <f>SUMIF(Out!$B:$B,Stock!$B112,Out!I:I)</f>
        <v>0</v>
      </c>
      <c r="K112" s="67">
        <f>SUMIF(Out!$B:$B,Stock!$B112,Out!J:J)</f>
        <v>0</v>
      </c>
      <c r="L112" s="67">
        <f>SUMIF(Out!$B:$B,Stock!$B112,Out!K:K)</f>
        <v>0</v>
      </c>
      <c r="M112" s="67">
        <f>SUMIF(Out!$B:$B,Stock!$B112,Out!L:L)</f>
        <v>0</v>
      </c>
      <c r="N112" s="67">
        <f>SUMIF(Out!$B:$B,Stock!$B112,Out!M:M)</f>
        <v>0</v>
      </c>
      <c r="O112" s="67">
        <f>SUMIF(Out!$B:$B,Stock!$B112,Out!N:N)</f>
        <v>0</v>
      </c>
      <c r="P112" s="67">
        <f>SUMIF(Out!$B:$B,Stock!$B112,Out!O:O)</f>
        <v>0</v>
      </c>
      <c r="Q112" s="67">
        <f>SUMIF(Out!$B:$B,Stock!$B112,Out!P:P)</f>
        <v>0</v>
      </c>
      <c r="R112" s="67">
        <f>SUMIF(Out!$B:$B,Stock!$B112,Out!Q:Q)</f>
        <v>0</v>
      </c>
      <c r="S112" s="67">
        <f>SUMIF(Out!$B:$B,Stock!$B112,Out!R:R)</f>
        <v>0</v>
      </c>
      <c r="T112" s="67">
        <f>SUMIF(Out!$B:$B,Stock!$B112,Out!S:S)</f>
        <v>0</v>
      </c>
      <c r="U112" s="67">
        <f>SUMIF(Out!$B:$B,Stock!$B112,Out!T:T)</f>
        <v>0</v>
      </c>
      <c r="W112" s="68">
        <f t="shared" si="25"/>
        <v>0</v>
      </c>
      <c r="Z112" s="68">
        <f t="shared" si="30"/>
        <v>41</v>
      </c>
      <c r="AA112" s="69" t="str">
        <f>VLOOKUP($Z112,Master!$A:$B,2,FALSE)</f>
        <v>k. belang L</v>
      </c>
    </row>
    <row r="113" spans="1:27" ht="15">
      <c r="A113" s="70" t="str">
        <f t="shared" si="26"/>
        <v>k. belang LBALANCE</v>
      </c>
      <c r="B113" s="70" t="str">
        <f t="shared" si="27"/>
        <v>k. belang L</v>
      </c>
      <c r="C113" s="53" t="s">
        <v>118</v>
      </c>
      <c r="D113" s="54">
        <f t="shared" ref="D113:U113" si="43">D111-D112</f>
        <v>0</v>
      </c>
      <c r="E113" s="54">
        <f t="shared" si="43"/>
        <v>0</v>
      </c>
      <c r="F113" s="54">
        <f t="shared" si="43"/>
        <v>0</v>
      </c>
      <c r="G113" s="54">
        <f t="shared" si="43"/>
        <v>0</v>
      </c>
      <c r="H113" s="54">
        <f t="shared" si="43"/>
        <v>0</v>
      </c>
      <c r="I113" s="54">
        <f t="shared" si="43"/>
        <v>0</v>
      </c>
      <c r="J113" s="54">
        <f t="shared" si="43"/>
        <v>0</v>
      </c>
      <c r="K113" s="54">
        <f t="shared" si="43"/>
        <v>0</v>
      </c>
      <c r="L113" s="54">
        <f t="shared" si="43"/>
        <v>0</v>
      </c>
      <c r="M113" s="54">
        <f t="shared" si="43"/>
        <v>0</v>
      </c>
      <c r="N113" s="54">
        <f t="shared" si="43"/>
        <v>0</v>
      </c>
      <c r="O113" s="54">
        <f t="shared" si="43"/>
        <v>0</v>
      </c>
      <c r="P113" s="54">
        <f t="shared" si="43"/>
        <v>0</v>
      </c>
      <c r="Q113" s="54">
        <f t="shared" si="43"/>
        <v>0</v>
      </c>
      <c r="R113" s="54">
        <f t="shared" si="43"/>
        <v>0</v>
      </c>
      <c r="S113" s="54">
        <f t="shared" si="43"/>
        <v>0</v>
      </c>
      <c r="T113" s="54">
        <f t="shared" si="43"/>
        <v>0</v>
      </c>
      <c r="U113" s="54">
        <f t="shared" si="43"/>
        <v>0</v>
      </c>
      <c r="W113" s="71">
        <f t="shared" si="25"/>
        <v>0</v>
      </c>
      <c r="Z113" s="71">
        <f t="shared" si="30"/>
        <v>41</v>
      </c>
      <c r="AA113" s="72" t="str">
        <f>VLOOKUP($Z113,Master!$A:$B,2,FALSE)</f>
        <v>k. belang L</v>
      </c>
    </row>
    <row r="114" spans="1:27" ht="15">
      <c r="A114" s="73" t="str">
        <f t="shared" si="26"/>
        <v>k. belang xLIN</v>
      </c>
      <c r="B114" s="73" t="str">
        <f t="shared" si="27"/>
        <v>k. belang xL</v>
      </c>
      <c r="C114" s="51" t="s">
        <v>18</v>
      </c>
      <c r="D114" s="63">
        <f>SUMIF(In!$B:$B,Stock!$B114,In!C:C)</f>
        <v>0</v>
      </c>
      <c r="E114" s="63">
        <f>SUMIF(In!$B:$B,Stock!$B114,In!D:D)+D116</f>
        <v>0</v>
      </c>
      <c r="F114" s="63">
        <f>SUMIF(In!$B:$B,Stock!$B114,In!E:E)+E116</f>
        <v>0</v>
      </c>
      <c r="G114" s="63">
        <f>SUMIF(In!$B:$B,Stock!$B114,In!F:F)+F116</f>
        <v>0</v>
      </c>
      <c r="H114" s="63">
        <f>SUMIF(In!$B:$B,Stock!$B114,In!G:G)+G116</f>
        <v>0</v>
      </c>
      <c r="I114" s="63">
        <f>SUMIF(In!$B:$B,Stock!$B114,In!H:H)+H116</f>
        <v>0</v>
      </c>
      <c r="J114" s="63">
        <f>SUMIF(In!$B:$B,Stock!$B114,In!I:I)+I116</f>
        <v>0</v>
      </c>
      <c r="K114" s="63">
        <f>SUMIF(In!$B:$B,Stock!$B114,In!J:J)+J116</f>
        <v>0</v>
      </c>
      <c r="L114" s="63">
        <f>SUMIF(In!$B:$B,Stock!$B114,In!K:K)+K116</f>
        <v>0</v>
      </c>
      <c r="M114" s="63">
        <f>SUMIF(In!$B:$B,Stock!$B114,In!L:L)+L116</f>
        <v>0</v>
      </c>
      <c r="N114" s="63">
        <f>SUMIF(In!$B:$B,Stock!$B114,In!M:M)+M116</f>
        <v>0</v>
      </c>
      <c r="O114" s="63">
        <f>SUMIF(In!$B:$B,Stock!$B114,In!N:N)+N116</f>
        <v>0</v>
      </c>
      <c r="P114" s="63">
        <f>SUMIF(In!$B:$B,Stock!$B114,In!O:O)+O116</f>
        <v>0</v>
      </c>
      <c r="Q114" s="63">
        <f>SUMIF(In!$B:$B,Stock!$B114,In!P:P)+P116</f>
        <v>0</v>
      </c>
      <c r="R114" s="63">
        <f>SUMIF(In!$B:$B,Stock!$B114,In!Q:Q)+Q116</f>
        <v>0</v>
      </c>
      <c r="S114" s="63">
        <f>SUMIF(In!$B:$B,Stock!$B114,In!R:R)+R116</f>
        <v>0</v>
      </c>
      <c r="T114" s="63">
        <f>SUMIF(In!$B:$B,Stock!$B114,In!S:S)+S116</f>
        <v>0</v>
      </c>
      <c r="U114" s="63">
        <f>SUMIF(In!$B:$B,Stock!$B114,In!T:T)+T116</f>
        <v>0</v>
      </c>
      <c r="W114" s="64">
        <f t="shared" si="25"/>
        <v>0</v>
      </c>
      <c r="Z114" s="64">
        <f t="shared" si="30"/>
        <v>42</v>
      </c>
      <c r="AA114" s="74" t="str">
        <f>VLOOKUP($Z114,Master!$A:$B,2,FALSE)</f>
        <v>k. belang xL</v>
      </c>
    </row>
    <row r="115" spans="1:27" ht="15">
      <c r="A115" s="75" t="str">
        <f t="shared" si="26"/>
        <v>k. belang xLOUT</v>
      </c>
      <c r="B115" s="75" t="str">
        <f t="shared" si="27"/>
        <v>k. belang xL</v>
      </c>
      <c r="C115" s="52" t="s">
        <v>19</v>
      </c>
      <c r="D115" s="67">
        <f>SUMIF(Out!$B:$B,Stock!$B115,Out!C:C)</f>
        <v>0</v>
      </c>
      <c r="E115" s="67">
        <f>SUMIF(Out!$B:$B,Stock!$B115,Out!D:D)</f>
        <v>0</v>
      </c>
      <c r="F115" s="67">
        <f>SUMIF(Out!$B:$B,Stock!$B115,Out!E:E)</f>
        <v>0</v>
      </c>
      <c r="G115" s="67">
        <f>SUMIF(Out!$B:$B,Stock!$B115,Out!F:F)</f>
        <v>0</v>
      </c>
      <c r="H115" s="67">
        <f>SUMIF(Out!$B:$B,Stock!$B115,Out!G:G)</f>
        <v>0</v>
      </c>
      <c r="I115" s="67">
        <f>SUMIF(Out!$B:$B,Stock!$B115,Out!H:H)</f>
        <v>0</v>
      </c>
      <c r="J115" s="67">
        <f>SUMIF(Out!$B:$B,Stock!$B115,Out!I:I)</f>
        <v>0</v>
      </c>
      <c r="K115" s="67">
        <f>SUMIF(Out!$B:$B,Stock!$B115,Out!J:J)</f>
        <v>0</v>
      </c>
      <c r="L115" s="67">
        <f>SUMIF(Out!$B:$B,Stock!$B115,Out!K:K)</f>
        <v>0</v>
      </c>
      <c r="M115" s="67">
        <f>SUMIF(Out!$B:$B,Stock!$B115,Out!L:L)</f>
        <v>0</v>
      </c>
      <c r="N115" s="67">
        <f>SUMIF(Out!$B:$B,Stock!$B115,Out!M:M)</f>
        <v>0</v>
      </c>
      <c r="O115" s="67">
        <f>SUMIF(Out!$B:$B,Stock!$B115,Out!N:N)</f>
        <v>0</v>
      </c>
      <c r="P115" s="67">
        <f>SUMIF(Out!$B:$B,Stock!$B115,Out!O:O)</f>
        <v>0</v>
      </c>
      <c r="Q115" s="67">
        <f>SUMIF(Out!$B:$B,Stock!$B115,Out!P:P)</f>
        <v>0</v>
      </c>
      <c r="R115" s="67">
        <f>SUMIF(Out!$B:$B,Stock!$B115,Out!Q:Q)</f>
        <v>0</v>
      </c>
      <c r="S115" s="67">
        <f>SUMIF(Out!$B:$B,Stock!$B115,Out!R:R)</f>
        <v>0</v>
      </c>
      <c r="T115" s="67">
        <f>SUMIF(Out!$B:$B,Stock!$B115,Out!S:S)</f>
        <v>0</v>
      </c>
      <c r="U115" s="67">
        <f>SUMIF(Out!$B:$B,Stock!$B115,Out!T:T)</f>
        <v>0</v>
      </c>
      <c r="W115" s="68">
        <f t="shared" si="25"/>
        <v>0</v>
      </c>
      <c r="Z115" s="68">
        <f t="shared" si="30"/>
        <v>42</v>
      </c>
      <c r="AA115" s="76" t="str">
        <f>VLOOKUP($Z115,Master!$A:$B,2,FALSE)</f>
        <v>k. belang xL</v>
      </c>
    </row>
    <row r="116" spans="1:27" ht="15">
      <c r="A116" s="77" t="str">
        <f t="shared" si="26"/>
        <v>k. belang xLBALANCE</v>
      </c>
      <c r="B116" s="77" t="str">
        <f t="shared" si="27"/>
        <v>k. belang xL</v>
      </c>
      <c r="C116" s="53" t="s">
        <v>118</v>
      </c>
      <c r="D116" s="54">
        <f t="shared" ref="D116:U116" si="44">D114-D115</f>
        <v>0</v>
      </c>
      <c r="E116" s="54">
        <f t="shared" si="44"/>
        <v>0</v>
      </c>
      <c r="F116" s="54">
        <f t="shared" si="44"/>
        <v>0</v>
      </c>
      <c r="G116" s="54">
        <f t="shared" si="44"/>
        <v>0</v>
      </c>
      <c r="H116" s="54">
        <f t="shared" si="44"/>
        <v>0</v>
      </c>
      <c r="I116" s="54">
        <f t="shared" si="44"/>
        <v>0</v>
      </c>
      <c r="J116" s="54">
        <f t="shared" si="44"/>
        <v>0</v>
      </c>
      <c r="K116" s="54">
        <f t="shared" si="44"/>
        <v>0</v>
      </c>
      <c r="L116" s="54">
        <f t="shared" si="44"/>
        <v>0</v>
      </c>
      <c r="M116" s="54">
        <f t="shared" si="44"/>
        <v>0</v>
      </c>
      <c r="N116" s="54">
        <f t="shared" si="44"/>
        <v>0</v>
      </c>
      <c r="O116" s="54">
        <f t="shared" si="44"/>
        <v>0</v>
      </c>
      <c r="P116" s="54">
        <f t="shared" si="44"/>
        <v>0</v>
      </c>
      <c r="Q116" s="54">
        <f t="shared" si="44"/>
        <v>0</v>
      </c>
      <c r="R116" s="54">
        <f t="shared" si="44"/>
        <v>0</v>
      </c>
      <c r="S116" s="54">
        <f t="shared" si="44"/>
        <v>0</v>
      </c>
      <c r="T116" s="54">
        <f t="shared" si="44"/>
        <v>0</v>
      </c>
      <c r="U116" s="54">
        <f t="shared" si="44"/>
        <v>0</v>
      </c>
      <c r="W116" s="71">
        <f t="shared" si="25"/>
        <v>0</v>
      </c>
      <c r="Z116" s="71">
        <f t="shared" si="30"/>
        <v>42</v>
      </c>
      <c r="AA116" s="78" t="str">
        <f>VLOOKUP($Z116,Master!$A:$B,2,FALSE)</f>
        <v>k. belang xL</v>
      </c>
    </row>
    <row r="117" spans="1:27" ht="15">
      <c r="A117" s="73" t="str">
        <f t="shared" si="26"/>
        <v>krah SIN</v>
      </c>
      <c r="B117" s="73" t="str">
        <f t="shared" si="27"/>
        <v>krah S</v>
      </c>
      <c r="C117" s="51" t="s">
        <v>18</v>
      </c>
      <c r="D117" s="63">
        <f>SUMIF(In!$B:$B,Stock!$B117,In!C:C)</f>
        <v>0</v>
      </c>
      <c r="E117" s="63">
        <f>SUMIF(In!$B:$B,Stock!$B117,In!D:D)+D119</f>
        <v>0</v>
      </c>
      <c r="F117" s="63">
        <f>SUMIF(In!$B:$B,Stock!$B117,In!E:E)+E119</f>
        <v>0</v>
      </c>
      <c r="G117" s="63">
        <f>SUMIF(In!$B:$B,Stock!$B117,In!F:F)+F119</f>
        <v>0</v>
      </c>
      <c r="H117" s="63">
        <f>SUMIF(In!$B:$B,Stock!$B117,In!G:G)+G119</f>
        <v>0</v>
      </c>
      <c r="I117" s="63">
        <f>SUMIF(In!$B:$B,Stock!$B117,In!H:H)+H119</f>
        <v>0</v>
      </c>
      <c r="J117" s="63">
        <f>SUMIF(In!$B:$B,Stock!$B117,In!I:I)+I119</f>
        <v>0</v>
      </c>
      <c r="K117" s="63">
        <f>SUMIF(In!$B:$B,Stock!$B117,In!J:J)+J119</f>
        <v>0</v>
      </c>
      <c r="L117" s="63">
        <f>SUMIF(In!$B:$B,Stock!$B117,In!K:K)+K119</f>
        <v>0</v>
      </c>
      <c r="M117" s="63">
        <f>SUMIF(In!$B:$B,Stock!$B117,In!L:L)+L119</f>
        <v>0</v>
      </c>
      <c r="N117" s="63">
        <f>SUMIF(In!$B:$B,Stock!$B117,In!M:M)+M119</f>
        <v>0</v>
      </c>
      <c r="O117" s="63">
        <f>SUMIF(In!$B:$B,Stock!$B117,In!N:N)+N119</f>
        <v>0</v>
      </c>
      <c r="P117" s="63">
        <f>SUMIF(In!$B:$B,Stock!$B117,In!O:O)+O119</f>
        <v>0</v>
      </c>
      <c r="Q117" s="63">
        <f>SUMIF(In!$B:$B,Stock!$B117,In!P:P)+P119</f>
        <v>0</v>
      </c>
      <c r="R117" s="63">
        <f>SUMIF(In!$B:$B,Stock!$B117,In!Q:Q)+Q119</f>
        <v>0</v>
      </c>
      <c r="S117" s="63">
        <f>SUMIF(In!$B:$B,Stock!$B117,In!R:R)+R119</f>
        <v>0</v>
      </c>
      <c r="T117" s="63">
        <f>SUMIF(In!$B:$B,Stock!$B117,In!S:S)+S119</f>
        <v>0</v>
      </c>
      <c r="U117" s="63">
        <f>SUMIF(In!$B:$B,Stock!$B117,In!T:T)+T119</f>
        <v>0</v>
      </c>
      <c r="W117" s="64">
        <f t="shared" si="25"/>
        <v>0</v>
      </c>
      <c r="Z117" s="64">
        <f t="shared" si="30"/>
        <v>43</v>
      </c>
      <c r="AA117" s="74" t="str">
        <f>VLOOKUP($Z117,Master!$A:$B,2,FALSE)</f>
        <v>krah S</v>
      </c>
    </row>
    <row r="118" spans="1:27" ht="15">
      <c r="A118" s="75" t="str">
        <f t="shared" si="26"/>
        <v>krah SOUT</v>
      </c>
      <c r="B118" s="75" t="str">
        <f t="shared" si="27"/>
        <v>krah S</v>
      </c>
      <c r="C118" s="52" t="s">
        <v>19</v>
      </c>
      <c r="D118" s="67">
        <f>SUMIF(Out!$B:$B,Stock!$B118,Out!C:C)</f>
        <v>0</v>
      </c>
      <c r="E118" s="67">
        <f>SUMIF(Out!$B:$B,Stock!$B118,Out!D:D)</f>
        <v>0</v>
      </c>
      <c r="F118" s="67">
        <f>SUMIF(Out!$B:$B,Stock!$B118,Out!E:E)</f>
        <v>0</v>
      </c>
      <c r="G118" s="67">
        <f>SUMIF(Out!$B:$B,Stock!$B118,Out!F:F)</f>
        <v>0</v>
      </c>
      <c r="H118" s="67">
        <f>SUMIF(Out!$B:$B,Stock!$B118,Out!G:G)</f>
        <v>0</v>
      </c>
      <c r="I118" s="67">
        <f>SUMIF(Out!$B:$B,Stock!$B118,Out!H:H)</f>
        <v>0</v>
      </c>
      <c r="J118" s="67">
        <f>SUMIF(Out!$B:$B,Stock!$B118,Out!I:I)</f>
        <v>0</v>
      </c>
      <c r="K118" s="67">
        <f>SUMIF(Out!$B:$B,Stock!$B118,Out!J:J)</f>
        <v>0</v>
      </c>
      <c r="L118" s="67">
        <f>SUMIF(Out!$B:$B,Stock!$B118,Out!K:K)</f>
        <v>0</v>
      </c>
      <c r="M118" s="67">
        <f>SUMIF(Out!$B:$B,Stock!$B118,Out!L:L)</f>
        <v>0</v>
      </c>
      <c r="N118" s="67">
        <f>SUMIF(Out!$B:$B,Stock!$B118,Out!M:M)</f>
        <v>0</v>
      </c>
      <c r="O118" s="67">
        <f>SUMIF(Out!$B:$B,Stock!$B118,Out!N:N)</f>
        <v>0</v>
      </c>
      <c r="P118" s="67">
        <f>SUMIF(Out!$B:$B,Stock!$B118,Out!O:O)</f>
        <v>0</v>
      </c>
      <c r="Q118" s="67">
        <f>SUMIF(Out!$B:$B,Stock!$B118,Out!P:P)</f>
        <v>0</v>
      </c>
      <c r="R118" s="67">
        <f>SUMIF(Out!$B:$B,Stock!$B118,Out!Q:Q)</f>
        <v>0</v>
      </c>
      <c r="S118" s="67">
        <f>SUMIF(Out!$B:$B,Stock!$B118,Out!R:R)</f>
        <v>0</v>
      </c>
      <c r="T118" s="67">
        <f>SUMIF(Out!$B:$B,Stock!$B118,Out!S:S)</f>
        <v>0</v>
      </c>
      <c r="U118" s="67">
        <f>SUMIF(Out!$B:$B,Stock!$B118,Out!T:T)</f>
        <v>0</v>
      </c>
      <c r="W118" s="68">
        <f t="shared" si="25"/>
        <v>0</v>
      </c>
      <c r="Z118" s="68">
        <f t="shared" si="30"/>
        <v>43</v>
      </c>
      <c r="AA118" s="76" t="str">
        <f>VLOOKUP($Z118,Master!$A:$B,2,FALSE)</f>
        <v>krah S</v>
      </c>
    </row>
    <row r="119" spans="1:27" ht="15">
      <c r="A119" s="77" t="str">
        <f t="shared" si="26"/>
        <v>krah SBALANCE</v>
      </c>
      <c r="B119" s="77" t="str">
        <f t="shared" si="27"/>
        <v>krah S</v>
      </c>
      <c r="C119" s="53" t="s">
        <v>118</v>
      </c>
      <c r="D119" s="54">
        <f t="shared" ref="D119:U119" si="45">D117-D118</f>
        <v>0</v>
      </c>
      <c r="E119" s="54">
        <f t="shared" si="45"/>
        <v>0</v>
      </c>
      <c r="F119" s="54">
        <f t="shared" si="45"/>
        <v>0</v>
      </c>
      <c r="G119" s="54">
        <f t="shared" si="45"/>
        <v>0</v>
      </c>
      <c r="H119" s="54">
        <f t="shared" si="45"/>
        <v>0</v>
      </c>
      <c r="I119" s="54">
        <f t="shared" si="45"/>
        <v>0</v>
      </c>
      <c r="J119" s="54">
        <f t="shared" si="45"/>
        <v>0</v>
      </c>
      <c r="K119" s="54">
        <f t="shared" si="45"/>
        <v>0</v>
      </c>
      <c r="L119" s="54">
        <f t="shared" si="45"/>
        <v>0</v>
      </c>
      <c r="M119" s="54">
        <f t="shared" si="45"/>
        <v>0</v>
      </c>
      <c r="N119" s="54">
        <f t="shared" si="45"/>
        <v>0</v>
      </c>
      <c r="O119" s="54">
        <f t="shared" si="45"/>
        <v>0</v>
      </c>
      <c r="P119" s="54">
        <f t="shared" si="45"/>
        <v>0</v>
      </c>
      <c r="Q119" s="54">
        <f t="shared" si="45"/>
        <v>0</v>
      </c>
      <c r="R119" s="54">
        <f t="shared" si="45"/>
        <v>0</v>
      </c>
      <c r="S119" s="54">
        <f t="shared" si="45"/>
        <v>0</v>
      </c>
      <c r="T119" s="54">
        <f t="shared" si="45"/>
        <v>0</v>
      </c>
      <c r="U119" s="54">
        <f t="shared" si="45"/>
        <v>0</v>
      </c>
      <c r="W119" s="71">
        <f t="shared" si="25"/>
        <v>0</v>
      </c>
      <c r="Z119" s="71">
        <f t="shared" si="30"/>
        <v>43</v>
      </c>
      <c r="AA119" s="78" t="str">
        <f>VLOOKUP($Z119,Master!$A:$B,2,FALSE)</f>
        <v>krah S</v>
      </c>
    </row>
    <row r="120" spans="1:27" ht="15">
      <c r="A120" s="73" t="str">
        <f t="shared" si="26"/>
        <v>krah MIN</v>
      </c>
      <c r="B120" s="73" t="str">
        <f t="shared" si="27"/>
        <v>krah M</v>
      </c>
      <c r="C120" s="51" t="s">
        <v>18</v>
      </c>
      <c r="D120" s="63">
        <f>SUMIF(In!$B:$B,Stock!$B120,In!C:C)</f>
        <v>0</v>
      </c>
      <c r="E120" s="63">
        <f>SUMIF(In!$B:$B,Stock!$B120,In!D:D)+D122</f>
        <v>0</v>
      </c>
      <c r="F120" s="63">
        <f>SUMIF(In!$B:$B,Stock!$B120,In!E:E)+E122</f>
        <v>0</v>
      </c>
      <c r="G120" s="63">
        <f>SUMIF(In!$B:$B,Stock!$B120,In!F:F)+F122</f>
        <v>0</v>
      </c>
      <c r="H120" s="63">
        <f>SUMIF(In!$B:$B,Stock!$B120,In!G:G)+G122</f>
        <v>0</v>
      </c>
      <c r="I120" s="63">
        <f>SUMIF(In!$B:$B,Stock!$B120,In!H:H)+H122</f>
        <v>0</v>
      </c>
      <c r="J120" s="63">
        <f>SUMIF(In!$B:$B,Stock!$B120,In!I:I)+I122</f>
        <v>0</v>
      </c>
      <c r="K120" s="63">
        <f>SUMIF(In!$B:$B,Stock!$B120,In!J:J)+J122</f>
        <v>0</v>
      </c>
      <c r="L120" s="63">
        <f>SUMIF(In!$B:$B,Stock!$B120,In!K:K)+K122</f>
        <v>0</v>
      </c>
      <c r="M120" s="63">
        <f>SUMIF(In!$B:$B,Stock!$B120,In!L:L)+L122</f>
        <v>0</v>
      </c>
      <c r="N120" s="63">
        <f>SUMIF(In!$B:$B,Stock!$B120,In!M:M)+M122</f>
        <v>0</v>
      </c>
      <c r="O120" s="63">
        <f>SUMIF(In!$B:$B,Stock!$B120,In!N:N)+N122</f>
        <v>0</v>
      </c>
      <c r="P120" s="63">
        <f>SUMIF(In!$B:$B,Stock!$B120,In!O:O)+O122</f>
        <v>0</v>
      </c>
      <c r="Q120" s="63">
        <f>SUMIF(In!$B:$B,Stock!$B120,In!P:P)+P122</f>
        <v>0</v>
      </c>
      <c r="R120" s="63">
        <f>SUMIF(In!$B:$B,Stock!$B120,In!Q:Q)+Q122</f>
        <v>0</v>
      </c>
      <c r="S120" s="63">
        <f>SUMIF(In!$B:$B,Stock!$B120,In!R:R)+R122</f>
        <v>0</v>
      </c>
      <c r="T120" s="63">
        <f>SUMIF(In!$B:$B,Stock!$B120,In!S:S)+S122</f>
        <v>0</v>
      </c>
      <c r="U120" s="63">
        <f>SUMIF(In!$B:$B,Stock!$B120,In!T:T)+T122</f>
        <v>0</v>
      </c>
      <c r="W120" s="64">
        <f t="shared" si="25"/>
        <v>0</v>
      </c>
      <c r="Z120" s="64">
        <f t="shared" si="30"/>
        <v>44</v>
      </c>
      <c r="AA120" s="74" t="str">
        <f>VLOOKUP($Z120,Master!$A:$B,2,FALSE)</f>
        <v>krah M</v>
      </c>
    </row>
    <row r="121" spans="1:27" ht="15">
      <c r="A121" s="75" t="str">
        <f t="shared" si="26"/>
        <v>krah MOUT</v>
      </c>
      <c r="B121" s="75" t="str">
        <f t="shared" si="27"/>
        <v>krah M</v>
      </c>
      <c r="C121" s="52" t="s">
        <v>19</v>
      </c>
      <c r="D121" s="67">
        <f>SUMIF(Out!$B:$B,Stock!$B121,Out!C:C)</f>
        <v>0</v>
      </c>
      <c r="E121" s="67">
        <f>SUMIF(Out!$B:$B,Stock!$B121,Out!D:D)</f>
        <v>0</v>
      </c>
      <c r="F121" s="67">
        <f>SUMIF(Out!$B:$B,Stock!$B121,Out!E:E)</f>
        <v>0</v>
      </c>
      <c r="G121" s="67">
        <f>SUMIF(Out!$B:$B,Stock!$B121,Out!F:F)</f>
        <v>0</v>
      </c>
      <c r="H121" s="67">
        <f>SUMIF(Out!$B:$B,Stock!$B121,Out!G:G)</f>
        <v>0</v>
      </c>
      <c r="I121" s="67">
        <f>SUMIF(Out!$B:$B,Stock!$B121,Out!H:H)</f>
        <v>0</v>
      </c>
      <c r="J121" s="67">
        <f>SUMIF(Out!$B:$B,Stock!$B121,Out!I:I)</f>
        <v>0</v>
      </c>
      <c r="K121" s="67">
        <f>SUMIF(Out!$B:$B,Stock!$B121,Out!J:J)</f>
        <v>0</v>
      </c>
      <c r="L121" s="67">
        <f>SUMIF(Out!$B:$B,Stock!$B121,Out!K:K)</f>
        <v>0</v>
      </c>
      <c r="M121" s="67">
        <f>SUMIF(Out!$B:$B,Stock!$B121,Out!L:L)</f>
        <v>0</v>
      </c>
      <c r="N121" s="67">
        <f>SUMIF(Out!$B:$B,Stock!$B121,Out!M:M)</f>
        <v>0</v>
      </c>
      <c r="O121" s="67">
        <f>SUMIF(Out!$B:$B,Stock!$B121,Out!N:N)</f>
        <v>0</v>
      </c>
      <c r="P121" s="67">
        <f>SUMIF(Out!$B:$B,Stock!$B121,Out!O:O)</f>
        <v>0</v>
      </c>
      <c r="Q121" s="67">
        <f>SUMIF(Out!$B:$B,Stock!$B121,Out!P:P)</f>
        <v>0</v>
      </c>
      <c r="R121" s="67">
        <f>SUMIF(Out!$B:$B,Stock!$B121,Out!Q:Q)</f>
        <v>0</v>
      </c>
      <c r="S121" s="67">
        <f>SUMIF(Out!$B:$B,Stock!$B121,Out!R:R)</f>
        <v>0</v>
      </c>
      <c r="T121" s="67">
        <f>SUMIF(Out!$B:$B,Stock!$B121,Out!S:S)</f>
        <v>0</v>
      </c>
      <c r="U121" s="67">
        <f>SUMIF(Out!$B:$B,Stock!$B121,Out!T:T)</f>
        <v>0</v>
      </c>
      <c r="W121" s="68">
        <f t="shared" si="25"/>
        <v>0</v>
      </c>
      <c r="Z121" s="68">
        <f t="shared" si="30"/>
        <v>44</v>
      </c>
      <c r="AA121" s="76" t="str">
        <f>VLOOKUP($Z121,Master!$A:$B,2,FALSE)</f>
        <v>krah M</v>
      </c>
    </row>
    <row r="122" spans="1:27" ht="15">
      <c r="A122" s="77" t="str">
        <f t="shared" si="26"/>
        <v>krah MBALANCE</v>
      </c>
      <c r="B122" s="77" t="str">
        <f t="shared" si="27"/>
        <v>krah M</v>
      </c>
      <c r="C122" s="53" t="s">
        <v>118</v>
      </c>
      <c r="D122" s="54">
        <f t="shared" ref="D122:U122" si="46">D120-D121</f>
        <v>0</v>
      </c>
      <c r="E122" s="54">
        <f t="shared" si="46"/>
        <v>0</v>
      </c>
      <c r="F122" s="54">
        <f t="shared" si="46"/>
        <v>0</v>
      </c>
      <c r="G122" s="54">
        <f t="shared" si="46"/>
        <v>0</v>
      </c>
      <c r="H122" s="54">
        <f t="shared" si="46"/>
        <v>0</v>
      </c>
      <c r="I122" s="54">
        <f t="shared" si="46"/>
        <v>0</v>
      </c>
      <c r="J122" s="54">
        <f t="shared" si="46"/>
        <v>0</v>
      </c>
      <c r="K122" s="54">
        <f t="shared" si="46"/>
        <v>0</v>
      </c>
      <c r="L122" s="54">
        <f t="shared" si="46"/>
        <v>0</v>
      </c>
      <c r="M122" s="54">
        <f t="shared" si="46"/>
        <v>0</v>
      </c>
      <c r="N122" s="54">
        <f t="shared" si="46"/>
        <v>0</v>
      </c>
      <c r="O122" s="54">
        <f t="shared" si="46"/>
        <v>0</v>
      </c>
      <c r="P122" s="54">
        <f t="shared" si="46"/>
        <v>0</v>
      </c>
      <c r="Q122" s="54">
        <f t="shared" si="46"/>
        <v>0</v>
      </c>
      <c r="R122" s="54">
        <f t="shared" si="46"/>
        <v>0</v>
      </c>
      <c r="S122" s="54">
        <f t="shared" si="46"/>
        <v>0</v>
      </c>
      <c r="T122" s="54">
        <f t="shared" si="46"/>
        <v>0</v>
      </c>
      <c r="U122" s="54">
        <f t="shared" si="46"/>
        <v>0</v>
      </c>
      <c r="W122" s="71">
        <f t="shared" si="25"/>
        <v>0</v>
      </c>
      <c r="Z122" s="71">
        <f t="shared" si="30"/>
        <v>44</v>
      </c>
      <c r="AA122" s="78" t="str">
        <f>VLOOKUP($Z122,Master!$A:$B,2,FALSE)</f>
        <v>krah M</v>
      </c>
    </row>
    <row r="123" spans="1:27" ht="15">
      <c r="A123" s="73" t="str">
        <f t="shared" si="26"/>
        <v>krah LIN</v>
      </c>
      <c r="B123" s="73" t="str">
        <f t="shared" si="27"/>
        <v>krah L</v>
      </c>
      <c r="C123" s="51" t="s">
        <v>18</v>
      </c>
      <c r="D123" s="63">
        <f>SUMIF(In!$B:$B,Stock!$B123,In!C:C)</f>
        <v>0</v>
      </c>
      <c r="E123" s="63">
        <f>SUMIF(In!$B:$B,Stock!$B123,In!D:D)+D125</f>
        <v>0</v>
      </c>
      <c r="F123" s="63">
        <f>SUMIF(In!$B:$B,Stock!$B123,In!E:E)+E125</f>
        <v>0</v>
      </c>
      <c r="G123" s="63">
        <f>SUMIF(In!$B:$B,Stock!$B123,In!F:F)+F125</f>
        <v>0</v>
      </c>
      <c r="H123" s="63">
        <f>SUMIF(In!$B:$B,Stock!$B123,In!G:G)+G125</f>
        <v>0</v>
      </c>
      <c r="I123" s="63">
        <f>SUMIF(In!$B:$B,Stock!$B123,In!H:H)+H125</f>
        <v>0</v>
      </c>
      <c r="J123" s="63">
        <f>SUMIF(In!$B:$B,Stock!$B123,In!I:I)+I125</f>
        <v>0</v>
      </c>
      <c r="K123" s="63">
        <f>SUMIF(In!$B:$B,Stock!$B123,In!J:J)+J125</f>
        <v>0</v>
      </c>
      <c r="L123" s="63">
        <f>SUMIF(In!$B:$B,Stock!$B123,In!K:K)+K125</f>
        <v>0</v>
      </c>
      <c r="M123" s="63">
        <f>SUMIF(In!$B:$B,Stock!$B123,In!L:L)+L125</f>
        <v>0</v>
      </c>
      <c r="N123" s="63">
        <f>SUMIF(In!$B:$B,Stock!$B123,In!M:M)+M125</f>
        <v>0</v>
      </c>
      <c r="O123" s="63">
        <f>SUMIF(In!$B:$B,Stock!$B123,In!N:N)+N125</f>
        <v>0</v>
      </c>
      <c r="P123" s="63">
        <f>SUMIF(In!$B:$B,Stock!$B123,In!O:O)+O125</f>
        <v>0</v>
      </c>
      <c r="Q123" s="63">
        <f>SUMIF(In!$B:$B,Stock!$B123,In!P:P)+P125</f>
        <v>0</v>
      </c>
      <c r="R123" s="63">
        <f>SUMIF(In!$B:$B,Stock!$B123,In!Q:Q)+Q125</f>
        <v>0</v>
      </c>
      <c r="S123" s="63">
        <f>SUMIF(In!$B:$B,Stock!$B123,In!R:R)+R125</f>
        <v>0</v>
      </c>
      <c r="T123" s="63">
        <f>SUMIF(In!$B:$B,Stock!$B123,In!S:S)+S125</f>
        <v>0</v>
      </c>
      <c r="U123" s="63">
        <f>SUMIF(In!$B:$B,Stock!$B123,In!T:T)+T125</f>
        <v>0</v>
      </c>
      <c r="W123" s="64">
        <f t="shared" si="25"/>
        <v>0</v>
      </c>
      <c r="Z123" s="64">
        <f t="shared" si="30"/>
        <v>45</v>
      </c>
      <c r="AA123" s="74" t="str">
        <f>VLOOKUP($Z123,Master!$A:$B,2,FALSE)</f>
        <v>krah L</v>
      </c>
    </row>
    <row r="124" spans="1:27" ht="15">
      <c r="A124" s="75" t="str">
        <f t="shared" si="26"/>
        <v>krah LOUT</v>
      </c>
      <c r="B124" s="75" t="str">
        <f t="shared" si="27"/>
        <v>krah L</v>
      </c>
      <c r="C124" s="52" t="s">
        <v>19</v>
      </c>
      <c r="D124" s="67">
        <f>SUMIF(Out!$B:$B,Stock!$B124,Out!C:C)</f>
        <v>0</v>
      </c>
      <c r="E124" s="67">
        <f>SUMIF(Out!$B:$B,Stock!$B124,Out!D:D)</f>
        <v>0</v>
      </c>
      <c r="F124" s="67">
        <f>SUMIF(Out!$B:$B,Stock!$B124,Out!E:E)</f>
        <v>0</v>
      </c>
      <c r="G124" s="67">
        <f>SUMIF(Out!$B:$B,Stock!$B124,Out!F:F)</f>
        <v>0</v>
      </c>
      <c r="H124" s="67">
        <f>SUMIF(Out!$B:$B,Stock!$B124,Out!G:G)</f>
        <v>0</v>
      </c>
      <c r="I124" s="67">
        <f>SUMIF(Out!$B:$B,Stock!$B124,Out!H:H)</f>
        <v>0</v>
      </c>
      <c r="J124" s="67">
        <f>SUMIF(Out!$B:$B,Stock!$B124,Out!I:I)</f>
        <v>0</v>
      </c>
      <c r="K124" s="67">
        <f>SUMIF(Out!$B:$B,Stock!$B124,Out!J:J)</f>
        <v>0</v>
      </c>
      <c r="L124" s="67">
        <f>SUMIF(Out!$B:$B,Stock!$B124,Out!K:K)</f>
        <v>0</v>
      </c>
      <c r="M124" s="67">
        <f>SUMIF(Out!$B:$B,Stock!$B124,Out!L:L)</f>
        <v>0</v>
      </c>
      <c r="N124" s="67">
        <f>SUMIF(Out!$B:$B,Stock!$B124,Out!M:M)</f>
        <v>0</v>
      </c>
      <c r="O124" s="67">
        <f>SUMIF(Out!$B:$B,Stock!$B124,Out!N:N)</f>
        <v>0</v>
      </c>
      <c r="P124" s="67">
        <f>SUMIF(Out!$B:$B,Stock!$B124,Out!O:O)</f>
        <v>0</v>
      </c>
      <c r="Q124" s="67">
        <f>SUMIF(Out!$B:$B,Stock!$B124,Out!P:P)</f>
        <v>0</v>
      </c>
      <c r="R124" s="67">
        <f>SUMIF(Out!$B:$B,Stock!$B124,Out!Q:Q)</f>
        <v>0</v>
      </c>
      <c r="S124" s="67">
        <f>SUMIF(Out!$B:$B,Stock!$B124,Out!R:R)</f>
        <v>0</v>
      </c>
      <c r="T124" s="67">
        <f>SUMIF(Out!$B:$B,Stock!$B124,Out!S:S)</f>
        <v>0</v>
      </c>
      <c r="U124" s="67">
        <f>SUMIF(Out!$B:$B,Stock!$B124,Out!T:T)</f>
        <v>0</v>
      </c>
      <c r="W124" s="68">
        <f t="shared" si="25"/>
        <v>0</v>
      </c>
      <c r="Z124" s="68">
        <f t="shared" si="30"/>
        <v>45</v>
      </c>
      <c r="AA124" s="76" t="str">
        <f>VLOOKUP($Z124,Master!$A:$B,2,FALSE)</f>
        <v>krah L</v>
      </c>
    </row>
    <row r="125" spans="1:27" ht="15">
      <c r="A125" s="77" t="str">
        <f t="shared" si="26"/>
        <v>krah LBALANCE</v>
      </c>
      <c r="B125" s="77" t="str">
        <f t="shared" si="27"/>
        <v>krah L</v>
      </c>
      <c r="C125" s="53" t="s">
        <v>118</v>
      </c>
      <c r="D125" s="54">
        <f t="shared" ref="D125:U125" si="47">D123-D124</f>
        <v>0</v>
      </c>
      <c r="E125" s="54">
        <f t="shared" si="47"/>
        <v>0</v>
      </c>
      <c r="F125" s="54">
        <f t="shared" si="47"/>
        <v>0</v>
      </c>
      <c r="G125" s="54">
        <f t="shared" si="47"/>
        <v>0</v>
      </c>
      <c r="H125" s="54">
        <f t="shared" si="47"/>
        <v>0</v>
      </c>
      <c r="I125" s="54">
        <f t="shared" si="47"/>
        <v>0</v>
      </c>
      <c r="J125" s="54">
        <f t="shared" si="47"/>
        <v>0</v>
      </c>
      <c r="K125" s="54">
        <f t="shared" si="47"/>
        <v>0</v>
      </c>
      <c r="L125" s="54">
        <f t="shared" si="47"/>
        <v>0</v>
      </c>
      <c r="M125" s="54">
        <f t="shared" si="47"/>
        <v>0</v>
      </c>
      <c r="N125" s="54">
        <f t="shared" si="47"/>
        <v>0</v>
      </c>
      <c r="O125" s="54">
        <f t="shared" si="47"/>
        <v>0</v>
      </c>
      <c r="P125" s="54">
        <f t="shared" si="47"/>
        <v>0</v>
      </c>
      <c r="Q125" s="54">
        <f t="shared" si="47"/>
        <v>0</v>
      </c>
      <c r="R125" s="54">
        <f t="shared" si="47"/>
        <v>0</v>
      </c>
      <c r="S125" s="54">
        <f t="shared" si="47"/>
        <v>0</v>
      </c>
      <c r="T125" s="54">
        <f t="shared" si="47"/>
        <v>0</v>
      </c>
      <c r="U125" s="54">
        <f t="shared" si="47"/>
        <v>0</v>
      </c>
      <c r="W125" s="71">
        <f t="shared" si="25"/>
        <v>0</v>
      </c>
      <c r="Z125" s="71">
        <f t="shared" si="30"/>
        <v>45</v>
      </c>
      <c r="AA125" s="78" t="str">
        <f>VLOOKUP($Z125,Master!$A:$B,2,FALSE)</f>
        <v>krah L</v>
      </c>
    </row>
    <row r="126" spans="1:27" ht="15">
      <c r="A126" s="73" t="str">
        <f t="shared" si="26"/>
        <v>krah xlIN</v>
      </c>
      <c r="B126" s="73" t="str">
        <f t="shared" si="27"/>
        <v>krah xl</v>
      </c>
      <c r="C126" s="51" t="s">
        <v>18</v>
      </c>
      <c r="D126" s="63">
        <f>SUMIF(In!$B:$B,Stock!$B126,In!C:C)</f>
        <v>0</v>
      </c>
      <c r="E126" s="63">
        <f>SUMIF(In!$B:$B,Stock!$B126,In!D:D)+D128</f>
        <v>0</v>
      </c>
      <c r="F126" s="63">
        <f>SUMIF(In!$B:$B,Stock!$B126,In!E:E)+E128</f>
        <v>0</v>
      </c>
      <c r="G126" s="63">
        <f>SUMIF(In!$B:$B,Stock!$B126,In!F:F)+F128</f>
        <v>0</v>
      </c>
      <c r="H126" s="63">
        <f>SUMIF(In!$B:$B,Stock!$B126,In!G:G)+G128</f>
        <v>0</v>
      </c>
      <c r="I126" s="63">
        <f>SUMIF(In!$B:$B,Stock!$B126,In!H:H)+H128</f>
        <v>0</v>
      </c>
      <c r="J126" s="63">
        <f>SUMIF(In!$B:$B,Stock!$B126,In!I:I)+I128</f>
        <v>0</v>
      </c>
      <c r="K126" s="63">
        <f>SUMIF(In!$B:$B,Stock!$B126,In!J:J)+J128</f>
        <v>0</v>
      </c>
      <c r="L126" s="63">
        <f>SUMIF(In!$B:$B,Stock!$B126,In!K:K)+K128</f>
        <v>0</v>
      </c>
      <c r="M126" s="63">
        <f>SUMIF(In!$B:$B,Stock!$B126,In!L:L)+L128</f>
        <v>0</v>
      </c>
      <c r="N126" s="63">
        <f>SUMIF(In!$B:$B,Stock!$B126,In!M:M)+M128</f>
        <v>0</v>
      </c>
      <c r="O126" s="63">
        <f>SUMIF(In!$B:$B,Stock!$B126,In!N:N)+N128</f>
        <v>0</v>
      </c>
      <c r="P126" s="63">
        <f>SUMIF(In!$B:$B,Stock!$B126,In!O:O)+O128</f>
        <v>0</v>
      </c>
      <c r="Q126" s="63">
        <f>SUMIF(In!$B:$B,Stock!$B126,In!P:P)+P128</f>
        <v>0</v>
      </c>
      <c r="R126" s="63">
        <f>SUMIF(In!$B:$B,Stock!$B126,In!Q:Q)+Q128</f>
        <v>0</v>
      </c>
      <c r="S126" s="63">
        <f>SUMIF(In!$B:$B,Stock!$B126,In!R:R)+R128</f>
        <v>0</v>
      </c>
      <c r="T126" s="63">
        <f>SUMIF(In!$B:$B,Stock!$B126,In!S:S)+S128</f>
        <v>0</v>
      </c>
      <c r="U126" s="63">
        <f>SUMIF(In!$B:$B,Stock!$B126,In!T:T)+T128</f>
        <v>0</v>
      </c>
      <c r="W126" s="64">
        <f t="shared" si="25"/>
        <v>0</v>
      </c>
      <c r="Z126" s="64">
        <f t="shared" si="30"/>
        <v>46</v>
      </c>
      <c r="AA126" s="74" t="str">
        <f>VLOOKUP($Z126,Master!$A:$B,2,FALSE)</f>
        <v>krah xl</v>
      </c>
    </row>
    <row r="127" spans="1:27" ht="15">
      <c r="A127" s="75" t="str">
        <f t="shared" si="26"/>
        <v>krah xlOUT</v>
      </c>
      <c r="B127" s="75" t="str">
        <f t="shared" si="27"/>
        <v>krah xl</v>
      </c>
      <c r="C127" s="52" t="s">
        <v>19</v>
      </c>
      <c r="D127" s="67">
        <f>SUMIF(Out!$B:$B,Stock!$B127,Out!C:C)</f>
        <v>0</v>
      </c>
      <c r="E127" s="67">
        <f>SUMIF(Out!$B:$B,Stock!$B127,Out!D:D)</f>
        <v>0</v>
      </c>
      <c r="F127" s="67">
        <f>SUMIF(Out!$B:$B,Stock!$B127,Out!E:E)</f>
        <v>0</v>
      </c>
      <c r="G127" s="67">
        <f>SUMIF(Out!$B:$B,Stock!$B127,Out!F:F)</f>
        <v>0</v>
      </c>
      <c r="H127" s="67">
        <f>SUMIF(Out!$B:$B,Stock!$B127,Out!G:G)</f>
        <v>0</v>
      </c>
      <c r="I127" s="67">
        <f>SUMIF(Out!$B:$B,Stock!$B127,Out!H:H)</f>
        <v>0</v>
      </c>
      <c r="J127" s="67">
        <f>SUMIF(Out!$B:$B,Stock!$B127,Out!I:I)</f>
        <v>0</v>
      </c>
      <c r="K127" s="67">
        <f>SUMIF(Out!$B:$B,Stock!$B127,Out!J:J)</f>
        <v>0</v>
      </c>
      <c r="L127" s="67">
        <f>SUMIF(Out!$B:$B,Stock!$B127,Out!K:K)</f>
        <v>0</v>
      </c>
      <c r="M127" s="67">
        <f>SUMIF(Out!$B:$B,Stock!$B127,Out!L:L)</f>
        <v>0</v>
      </c>
      <c r="N127" s="67">
        <f>SUMIF(Out!$B:$B,Stock!$B127,Out!M:M)</f>
        <v>0</v>
      </c>
      <c r="O127" s="67">
        <f>SUMIF(Out!$B:$B,Stock!$B127,Out!N:N)</f>
        <v>0</v>
      </c>
      <c r="P127" s="67">
        <f>SUMIF(Out!$B:$B,Stock!$B127,Out!O:O)</f>
        <v>0</v>
      </c>
      <c r="Q127" s="67">
        <f>SUMIF(Out!$B:$B,Stock!$B127,Out!P:P)</f>
        <v>0</v>
      </c>
      <c r="R127" s="67">
        <f>SUMIF(Out!$B:$B,Stock!$B127,Out!Q:Q)</f>
        <v>0</v>
      </c>
      <c r="S127" s="67">
        <f>SUMIF(Out!$B:$B,Stock!$B127,Out!R:R)</f>
        <v>0</v>
      </c>
      <c r="T127" s="67">
        <f>SUMIF(Out!$B:$B,Stock!$B127,Out!S:S)</f>
        <v>0</v>
      </c>
      <c r="U127" s="67">
        <f>SUMIF(Out!$B:$B,Stock!$B127,Out!T:T)</f>
        <v>0</v>
      </c>
      <c r="W127" s="68">
        <f t="shared" si="25"/>
        <v>0</v>
      </c>
      <c r="Z127" s="68">
        <f t="shared" si="30"/>
        <v>46</v>
      </c>
      <c r="AA127" s="76" t="str">
        <f>VLOOKUP($Z127,Master!$A:$B,2,FALSE)</f>
        <v>krah xl</v>
      </c>
    </row>
    <row r="128" spans="1:27" ht="15">
      <c r="A128" s="77" t="str">
        <f t="shared" si="26"/>
        <v>krah xlBALANCE</v>
      </c>
      <c r="B128" s="77" t="str">
        <f t="shared" si="27"/>
        <v>krah xl</v>
      </c>
      <c r="C128" s="53" t="s">
        <v>118</v>
      </c>
      <c r="D128" s="54">
        <f t="shared" ref="D128:U128" si="48">D126-D127</f>
        <v>0</v>
      </c>
      <c r="E128" s="54">
        <f t="shared" si="48"/>
        <v>0</v>
      </c>
      <c r="F128" s="54">
        <f t="shared" si="48"/>
        <v>0</v>
      </c>
      <c r="G128" s="54">
        <f t="shared" si="48"/>
        <v>0</v>
      </c>
      <c r="H128" s="54">
        <f t="shared" si="48"/>
        <v>0</v>
      </c>
      <c r="I128" s="54">
        <f t="shared" si="48"/>
        <v>0</v>
      </c>
      <c r="J128" s="54">
        <f t="shared" si="48"/>
        <v>0</v>
      </c>
      <c r="K128" s="54">
        <f t="shared" si="48"/>
        <v>0</v>
      </c>
      <c r="L128" s="54">
        <f t="shared" si="48"/>
        <v>0</v>
      </c>
      <c r="M128" s="54">
        <f t="shared" si="48"/>
        <v>0</v>
      </c>
      <c r="N128" s="54">
        <f t="shared" si="48"/>
        <v>0</v>
      </c>
      <c r="O128" s="54">
        <f t="shared" si="48"/>
        <v>0</v>
      </c>
      <c r="P128" s="54">
        <f t="shared" si="48"/>
        <v>0</v>
      </c>
      <c r="Q128" s="54">
        <f t="shared" si="48"/>
        <v>0</v>
      </c>
      <c r="R128" s="54">
        <f t="shared" si="48"/>
        <v>0</v>
      </c>
      <c r="S128" s="54">
        <f t="shared" si="48"/>
        <v>0</v>
      </c>
      <c r="T128" s="54">
        <f t="shared" si="48"/>
        <v>0</v>
      </c>
      <c r="U128" s="54">
        <f t="shared" si="48"/>
        <v>0</v>
      </c>
      <c r="W128" s="71">
        <f t="shared" si="25"/>
        <v>0</v>
      </c>
      <c r="Z128" s="71">
        <f t="shared" si="30"/>
        <v>46</v>
      </c>
      <c r="AA128" s="78" t="str">
        <f>VLOOKUP($Z128,Master!$A:$B,2,FALSE)</f>
        <v>krah xl</v>
      </c>
    </row>
    <row r="129" spans="1:27" ht="15">
      <c r="A129" s="73" t="str">
        <f t="shared" si="26"/>
        <v>k.belang TP MIN</v>
      </c>
      <c r="B129" s="73" t="str">
        <f t="shared" si="27"/>
        <v>k.belang TP M</v>
      </c>
      <c r="C129" s="51" t="s">
        <v>18</v>
      </c>
      <c r="D129" s="63">
        <f>SUMIF(In!$B:$B,Stock!$B129,In!C:C)</f>
        <v>0</v>
      </c>
      <c r="E129" s="63">
        <f>SUMIF(In!$B:$B,Stock!$B129,In!D:D)+D131</f>
        <v>0</v>
      </c>
      <c r="F129" s="63">
        <f>SUMIF(In!$B:$B,Stock!$B129,In!E:E)+E131</f>
        <v>0</v>
      </c>
      <c r="G129" s="63">
        <f>SUMIF(In!$B:$B,Stock!$B129,In!F:F)+F131</f>
        <v>0</v>
      </c>
      <c r="H129" s="63">
        <f>SUMIF(In!$B:$B,Stock!$B129,In!G:G)+G131</f>
        <v>0</v>
      </c>
      <c r="I129" s="63">
        <f>SUMIF(In!$B:$B,Stock!$B129,In!H:H)+H131</f>
        <v>0</v>
      </c>
      <c r="J129" s="63">
        <f>SUMIF(In!$B:$B,Stock!$B129,In!I:I)+I131</f>
        <v>0</v>
      </c>
      <c r="K129" s="63">
        <f>SUMIF(In!$B:$B,Stock!$B129,In!J:J)+J131</f>
        <v>0</v>
      </c>
      <c r="L129" s="63">
        <f>SUMIF(In!$B:$B,Stock!$B129,In!K:K)+K131</f>
        <v>0</v>
      </c>
      <c r="M129" s="63">
        <f>SUMIF(In!$B:$B,Stock!$B129,In!L:L)+L131</f>
        <v>0</v>
      </c>
      <c r="N129" s="63">
        <f>SUMIF(In!$B:$B,Stock!$B129,In!M:M)+M131</f>
        <v>0</v>
      </c>
      <c r="O129" s="63">
        <f>SUMIF(In!$B:$B,Stock!$B129,In!N:N)+N131</f>
        <v>0</v>
      </c>
      <c r="P129" s="63">
        <f>SUMIF(In!$B:$B,Stock!$B129,In!O:O)+O131</f>
        <v>0</v>
      </c>
      <c r="Q129" s="63">
        <f>SUMIF(In!$B:$B,Stock!$B129,In!P:P)+P131</f>
        <v>0</v>
      </c>
      <c r="R129" s="63">
        <f>SUMIF(In!$B:$B,Stock!$B129,In!Q:Q)+Q131</f>
        <v>0</v>
      </c>
      <c r="S129" s="63">
        <f>SUMIF(In!$B:$B,Stock!$B129,In!R:R)+R131</f>
        <v>0</v>
      </c>
      <c r="T129" s="63">
        <f>SUMIF(In!$B:$B,Stock!$B129,In!S:S)+S131</f>
        <v>0</v>
      </c>
      <c r="U129" s="63">
        <f>SUMIF(In!$B:$B,Stock!$B129,In!T:T)+T131</f>
        <v>0</v>
      </c>
      <c r="W129" s="64">
        <f t="shared" si="25"/>
        <v>0</v>
      </c>
      <c r="Z129" s="64">
        <f t="shared" si="30"/>
        <v>47</v>
      </c>
      <c r="AA129" s="74" t="str">
        <f>VLOOKUP($Z129,Master!$A:$B,2,FALSE)</f>
        <v>k.belang TP M</v>
      </c>
    </row>
    <row r="130" spans="1:27" ht="15">
      <c r="A130" s="75" t="str">
        <f t="shared" si="26"/>
        <v>k.belang TP MOUT</v>
      </c>
      <c r="B130" s="75" t="str">
        <f t="shared" si="27"/>
        <v>k.belang TP M</v>
      </c>
      <c r="C130" s="52" t="s">
        <v>19</v>
      </c>
      <c r="D130" s="67">
        <f>SUMIF(Out!$B:$B,Stock!$B130,Out!C:C)</f>
        <v>0</v>
      </c>
      <c r="E130" s="67">
        <f>SUMIF(Out!$B:$B,Stock!$B130,Out!D:D)</f>
        <v>0</v>
      </c>
      <c r="F130" s="67">
        <f>SUMIF(Out!$B:$B,Stock!$B130,Out!E:E)</f>
        <v>0</v>
      </c>
      <c r="G130" s="67">
        <f>SUMIF(Out!$B:$B,Stock!$B130,Out!F:F)</f>
        <v>0</v>
      </c>
      <c r="H130" s="67">
        <f>SUMIF(Out!$B:$B,Stock!$B130,Out!G:G)</f>
        <v>0</v>
      </c>
      <c r="I130" s="67">
        <f>SUMIF(Out!$B:$B,Stock!$B130,Out!H:H)</f>
        <v>0</v>
      </c>
      <c r="J130" s="67">
        <f>SUMIF(Out!$B:$B,Stock!$B130,Out!I:I)</f>
        <v>0</v>
      </c>
      <c r="K130" s="67">
        <f>SUMIF(Out!$B:$B,Stock!$B130,Out!J:J)</f>
        <v>0</v>
      </c>
      <c r="L130" s="67">
        <f>SUMIF(Out!$B:$B,Stock!$B130,Out!K:K)</f>
        <v>0</v>
      </c>
      <c r="M130" s="67">
        <f>SUMIF(Out!$B:$B,Stock!$B130,Out!L:L)</f>
        <v>0</v>
      </c>
      <c r="N130" s="67">
        <f>SUMIF(Out!$B:$B,Stock!$B130,Out!M:M)</f>
        <v>0</v>
      </c>
      <c r="O130" s="67">
        <f>SUMIF(Out!$B:$B,Stock!$B130,Out!N:N)</f>
        <v>0</v>
      </c>
      <c r="P130" s="67">
        <f>SUMIF(Out!$B:$B,Stock!$B130,Out!O:O)</f>
        <v>0</v>
      </c>
      <c r="Q130" s="67">
        <f>SUMIF(Out!$B:$B,Stock!$B130,Out!P:P)</f>
        <v>0</v>
      </c>
      <c r="R130" s="67">
        <f>SUMIF(Out!$B:$B,Stock!$B130,Out!Q:Q)</f>
        <v>0</v>
      </c>
      <c r="S130" s="67">
        <f>SUMIF(Out!$B:$B,Stock!$B130,Out!R:R)</f>
        <v>0</v>
      </c>
      <c r="T130" s="67">
        <f>SUMIF(Out!$B:$B,Stock!$B130,Out!S:S)</f>
        <v>0</v>
      </c>
      <c r="U130" s="67">
        <f>SUMIF(Out!$B:$B,Stock!$B130,Out!T:T)</f>
        <v>0</v>
      </c>
      <c r="W130" s="68">
        <f t="shared" si="25"/>
        <v>0</v>
      </c>
      <c r="Z130" s="68">
        <f t="shared" si="30"/>
        <v>47</v>
      </c>
      <c r="AA130" s="76" t="str">
        <f>VLOOKUP($Z130,Master!$A:$B,2,FALSE)</f>
        <v>k.belang TP M</v>
      </c>
    </row>
    <row r="131" spans="1:27" ht="15">
      <c r="A131" s="77" t="str">
        <f t="shared" si="26"/>
        <v>k.belang TP MBALANCE</v>
      </c>
      <c r="B131" s="77" t="str">
        <f t="shared" si="27"/>
        <v>k.belang TP M</v>
      </c>
      <c r="C131" s="53" t="s">
        <v>118</v>
      </c>
      <c r="D131" s="54">
        <f t="shared" ref="D131:U131" si="49">D129-D130</f>
        <v>0</v>
      </c>
      <c r="E131" s="54">
        <f t="shared" si="49"/>
        <v>0</v>
      </c>
      <c r="F131" s="54">
        <f t="shared" si="49"/>
        <v>0</v>
      </c>
      <c r="G131" s="54">
        <f t="shared" si="49"/>
        <v>0</v>
      </c>
      <c r="H131" s="54">
        <f t="shared" si="49"/>
        <v>0</v>
      </c>
      <c r="I131" s="54">
        <f t="shared" si="49"/>
        <v>0</v>
      </c>
      <c r="J131" s="54">
        <f t="shared" si="49"/>
        <v>0</v>
      </c>
      <c r="K131" s="54">
        <f t="shared" si="49"/>
        <v>0</v>
      </c>
      <c r="L131" s="54">
        <f t="shared" si="49"/>
        <v>0</v>
      </c>
      <c r="M131" s="54">
        <f t="shared" si="49"/>
        <v>0</v>
      </c>
      <c r="N131" s="54">
        <f t="shared" si="49"/>
        <v>0</v>
      </c>
      <c r="O131" s="54">
        <f t="shared" si="49"/>
        <v>0</v>
      </c>
      <c r="P131" s="54">
        <f t="shared" si="49"/>
        <v>0</v>
      </c>
      <c r="Q131" s="54">
        <f t="shared" si="49"/>
        <v>0</v>
      </c>
      <c r="R131" s="54">
        <f t="shared" si="49"/>
        <v>0</v>
      </c>
      <c r="S131" s="54">
        <f t="shared" si="49"/>
        <v>0</v>
      </c>
      <c r="T131" s="54">
        <f t="shared" si="49"/>
        <v>0</v>
      </c>
      <c r="U131" s="54">
        <f t="shared" si="49"/>
        <v>0</v>
      </c>
      <c r="W131" s="71">
        <f t="shared" si="25"/>
        <v>0</v>
      </c>
      <c r="Z131" s="71">
        <f t="shared" si="30"/>
        <v>47</v>
      </c>
      <c r="AA131" s="78" t="str">
        <f>VLOOKUP($Z131,Master!$A:$B,2,FALSE)</f>
        <v>k.belang TP M</v>
      </c>
    </row>
    <row r="132" spans="1:27" ht="15">
      <c r="A132" s="73" t="str">
        <f t="shared" si="26"/>
        <v>k.belang TP LIN</v>
      </c>
      <c r="B132" s="73" t="str">
        <f t="shared" si="27"/>
        <v>k.belang TP L</v>
      </c>
      <c r="C132" s="51" t="s">
        <v>18</v>
      </c>
      <c r="D132" s="63">
        <f>SUMIF(In!$B:$B,Stock!$B132,In!C:C)</f>
        <v>0</v>
      </c>
      <c r="E132" s="63">
        <f>SUMIF(In!$B:$B,Stock!$B132,In!D:D)+D134</f>
        <v>0</v>
      </c>
      <c r="F132" s="63">
        <f>SUMIF(In!$B:$B,Stock!$B132,In!E:E)+E134</f>
        <v>0</v>
      </c>
      <c r="G132" s="63">
        <f>SUMIF(In!$B:$B,Stock!$B132,In!F:F)+F134</f>
        <v>0</v>
      </c>
      <c r="H132" s="63">
        <f>SUMIF(In!$B:$B,Stock!$B132,In!G:G)+G134</f>
        <v>0</v>
      </c>
      <c r="I132" s="63">
        <f>SUMIF(In!$B:$B,Stock!$B132,In!H:H)+H134</f>
        <v>0</v>
      </c>
      <c r="J132" s="63">
        <f>SUMIF(In!$B:$B,Stock!$B132,In!I:I)+I134</f>
        <v>0</v>
      </c>
      <c r="K132" s="63">
        <f>SUMIF(In!$B:$B,Stock!$B132,In!J:J)+J134</f>
        <v>0</v>
      </c>
      <c r="L132" s="63">
        <f>SUMIF(In!$B:$B,Stock!$B132,In!K:K)+K134</f>
        <v>0</v>
      </c>
      <c r="M132" s="63">
        <f>SUMIF(In!$B:$B,Stock!$B132,In!L:L)+L134</f>
        <v>0</v>
      </c>
      <c r="N132" s="63">
        <f>SUMIF(In!$B:$B,Stock!$B132,In!M:M)+M134</f>
        <v>0</v>
      </c>
      <c r="O132" s="63">
        <f>SUMIF(In!$B:$B,Stock!$B132,In!N:N)+N134</f>
        <v>0</v>
      </c>
      <c r="P132" s="63">
        <f>SUMIF(In!$B:$B,Stock!$B132,In!O:O)+O134</f>
        <v>0</v>
      </c>
      <c r="Q132" s="63">
        <f>SUMIF(In!$B:$B,Stock!$B132,In!P:P)+P134</f>
        <v>0</v>
      </c>
      <c r="R132" s="63">
        <f>SUMIF(In!$B:$B,Stock!$B132,In!Q:Q)+Q134</f>
        <v>0</v>
      </c>
      <c r="S132" s="63">
        <f>SUMIF(In!$B:$B,Stock!$B132,In!R:R)+R134</f>
        <v>0</v>
      </c>
      <c r="T132" s="63">
        <f>SUMIF(In!$B:$B,Stock!$B132,In!S:S)+S134</f>
        <v>0</v>
      </c>
      <c r="U132" s="63">
        <f>SUMIF(In!$B:$B,Stock!$B132,In!T:T)+T134</f>
        <v>0</v>
      </c>
      <c r="W132" s="64">
        <f t="shared" si="25"/>
        <v>0</v>
      </c>
      <c r="Z132" s="64">
        <f t="shared" si="30"/>
        <v>48</v>
      </c>
      <c r="AA132" s="74" t="str">
        <f>VLOOKUP($Z132,Master!$A:$B,2,FALSE)</f>
        <v>k.belang TP L</v>
      </c>
    </row>
    <row r="133" spans="1:27" ht="15">
      <c r="A133" s="75" t="str">
        <f t="shared" si="26"/>
        <v>k.belang TP LOUT</v>
      </c>
      <c r="B133" s="75" t="str">
        <f t="shared" si="27"/>
        <v>k.belang TP L</v>
      </c>
      <c r="C133" s="52" t="s">
        <v>19</v>
      </c>
      <c r="D133" s="67">
        <f>SUMIF(Out!$B:$B,Stock!$B133,Out!C:C)</f>
        <v>0</v>
      </c>
      <c r="E133" s="67">
        <f>SUMIF(Out!$B:$B,Stock!$B133,Out!D:D)</f>
        <v>0</v>
      </c>
      <c r="F133" s="67">
        <f>SUMIF(Out!$B:$B,Stock!$B133,Out!E:E)</f>
        <v>0</v>
      </c>
      <c r="G133" s="67">
        <f>SUMIF(Out!$B:$B,Stock!$B133,Out!F:F)</f>
        <v>0</v>
      </c>
      <c r="H133" s="67">
        <f>SUMIF(Out!$B:$B,Stock!$B133,Out!G:G)</f>
        <v>0</v>
      </c>
      <c r="I133" s="67">
        <f>SUMIF(Out!$B:$B,Stock!$B133,Out!H:H)</f>
        <v>0</v>
      </c>
      <c r="J133" s="67">
        <f>SUMIF(Out!$B:$B,Stock!$B133,Out!I:I)</f>
        <v>0</v>
      </c>
      <c r="K133" s="67">
        <f>SUMIF(Out!$B:$B,Stock!$B133,Out!J:J)</f>
        <v>0</v>
      </c>
      <c r="L133" s="67">
        <f>SUMIF(Out!$B:$B,Stock!$B133,Out!K:K)</f>
        <v>0</v>
      </c>
      <c r="M133" s="67">
        <f>SUMIF(Out!$B:$B,Stock!$B133,Out!L:L)</f>
        <v>0</v>
      </c>
      <c r="N133" s="67">
        <f>SUMIF(Out!$B:$B,Stock!$B133,Out!M:M)</f>
        <v>0</v>
      </c>
      <c r="O133" s="67">
        <f>SUMIF(Out!$B:$B,Stock!$B133,Out!N:N)</f>
        <v>0</v>
      </c>
      <c r="P133" s="67">
        <f>SUMIF(Out!$B:$B,Stock!$B133,Out!O:O)</f>
        <v>0</v>
      </c>
      <c r="Q133" s="67">
        <f>SUMIF(Out!$B:$B,Stock!$B133,Out!P:P)</f>
        <v>0</v>
      </c>
      <c r="R133" s="67">
        <f>SUMIF(Out!$B:$B,Stock!$B133,Out!Q:Q)</f>
        <v>0</v>
      </c>
      <c r="S133" s="67">
        <f>SUMIF(Out!$B:$B,Stock!$B133,Out!R:R)</f>
        <v>0</v>
      </c>
      <c r="T133" s="67">
        <f>SUMIF(Out!$B:$B,Stock!$B133,Out!S:S)</f>
        <v>0</v>
      </c>
      <c r="U133" s="67">
        <f>SUMIF(Out!$B:$B,Stock!$B133,Out!T:T)</f>
        <v>0</v>
      </c>
      <c r="W133" s="68">
        <f t="shared" si="25"/>
        <v>0</v>
      </c>
      <c r="Z133" s="68">
        <f t="shared" si="30"/>
        <v>48</v>
      </c>
      <c r="AA133" s="76" t="str">
        <f>VLOOKUP($Z133,Master!$A:$B,2,FALSE)</f>
        <v>k.belang TP L</v>
      </c>
    </row>
    <row r="134" spans="1:27" ht="15">
      <c r="A134" s="77" t="str">
        <f t="shared" si="26"/>
        <v>k.belang TP LBALANCE</v>
      </c>
      <c r="B134" s="77" t="str">
        <f t="shared" si="27"/>
        <v>k.belang TP L</v>
      </c>
      <c r="C134" s="53" t="s">
        <v>118</v>
      </c>
      <c r="D134" s="54">
        <f t="shared" ref="D134:U134" si="50">D132-D133</f>
        <v>0</v>
      </c>
      <c r="E134" s="54">
        <f t="shared" si="50"/>
        <v>0</v>
      </c>
      <c r="F134" s="54">
        <f t="shared" si="50"/>
        <v>0</v>
      </c>
      <c r="G134" s="54">
        <f t="shared" si="50"/>
        <v>0</v>
      </c>
      <c r="H134" s="54">
        <f t="shared" si="50"/>
        <v>0</v>
      </c>
      <c r="I134" s="54">
        <f t="shared" si="50"/>
        <v>0</v>
      </c>
      <c r="J134" s="54">
        <f t="shared" si="50"/>
        <v>0</v>
      </c>
      <c r="K134" s="54">
        <f t="shared" si="50"/>
        <v>0</v>
      </c>
      <c r="L134" s="54">
        <f t="shared" si="50"/>
        <v>0</v>
      </c>
      <c r="M134" s="54">
        <f t="shared" si="50"/>
        <v>0</v>
      </c>
      <c r="N134" s="54">
        <f t="shared" si="50"/>
        <v>0</v>
      </c>
      <c r="O134" s="54">
        <f t="shared" si="50"/>
        <v>0</v>
      </c>
      <c r="P134" s="54">
        <f t="shared" si="50"/>
        <v>0</v>
      </c>
      <c r="Q134" s="54">
        <f t="shared" si="50"/>
        <v>0</v>
      </c>
      <c r="R134" s="54">
        <f t="shared" si="50"/>
        <v>0</v>
      </c>
      <c r="S134" s="54">
        <f t="shared" si="50"/>
        <v>0</v>
      </c>
      <c r="T134" s="54">
        <f t="shared" si="50"/>
        <v>0</v>
      </c>
      <c r="U134" s="54">
        <f t="shared" si="50"/>
        <v>0</v>
      </c>
      <c r="W134" s="71">
        <f t="shared" ref="W134:W197" si="51">SUM(D134:U134)</f>
        <v>0</v>
      </c>
      <c r="Z134" s="71">
        <f t="shared" si="30"/>
        <v>48</v>
      </c>
      <c r="AA134" s="78" t="str">
        <f>VLOOKUP($Z134,Master!$A:$B,2,FALSE)</f>
        <v>k.belang TP L</v>
      </c>
    </row>
    <row r="135" spans="1:27" ht="15">
      <c r="A135" s="73" t="str">
        <f t="shared" ref="A135:A198" si="52">B135&amp;C135</f>
        <v>lekbongIN</v>
      </c>
      <c r="B135" s="73" t="str">
        <f t="shared" ref="B135:B198" si="53">AA135</f>
        <v>lekbong</v>
      </c>
      <c r="C135" s="51" t="s">
        <v>18</v>
      </c>
      <c r="D135" s="63">
        <f>SUMIF(In!$B:$B,Stock!$B135,In!C:C)</f>
        <v>0</v>
      </c>
      <c r="E135" s="63">
        <f>SUMIF(In!$B:$B,Stock!$B135,In!D:D)+D137</f>
        <v>0</v>
      </c>
      <c r="F135" s="63">
        <f>SUMIF(In!$B:$B,Stock!$B135,In!E:E)+E137</f>
        <v>0</v>
      </c>
      <c r="G135" s="63">
        <f>SUMIF(In!$B:$B,Stock!$B135,In!F:F)+F137</f>
        <v>0</v>
      </c>
      <c r="H135" s="63">
        <f>SUMIF(In!$B:$B,Stock!$B135,In!G:G)+G137</f>
        <v>0</v>
      </c>
      <c r="I135" s="63">
        <f>SUMIF(In!$B:$B,Stock!$B135,In!H:H)+H137</f>
        <v>0</v>
      </c>
      <c r="J135" s="63">
        <f>SUMIF(In!$B:$B,Stock!$B135,In!I:I)+I137</f>
        <v>0</v>
      </c>
      <c r="K135" s="63">
        <f>SUMIF(In!$B:$B,Stock!$B135,In!J:J)+J137</f>
        <v>0</v>
      </c>
      <c r="L135" s="63">
        <f>SUMIF(In!$B:$B,Stock!$B135,In!K:K)+K137</f>
        <v>0</v>
      </c>
      <c r="M135" s="63">
        <f>SUMIF(In!$B:$B,Stock!$B135,In!L:L)+L137</f>
        <v>0</v>
      </c>
      <c r="N135" s="63">
        <f>SUMIF(In!$B:$B,Stock!$B135,In!M:M)+M137</f>
        <v>0</v>
      </c>
      <c r="O135" s="63">
        <f>SUMIF(In!$B:$B,Stock!$B135,In!N:N)+N137</f>
        <v>0</v>
      </c>
      <c r="P135" s="63">
        <f>SUMIF(In!$B:$B,Stock!$B135,In!O:O)+O137</f>
        <v>0</v>
      </c>
      <c r="Q135" s="63">
        <f>SUMIF(In!$B:$B,Stock!$B135,In!P:P)+P137</f>
        <v>0</v>
      </c>
      <c r="R135" s="63">
        <f>SUMIF(In!$B:$B,Stock!$B135,In!Q:Q)+Q137</f>
        <v>0</v>
      </c>
      <c r="S135" s="63">
        <f>SUMIF(In!$B:$B,Stock!$B135,In!R:R)+R137</f>
        <v>0</v>
      </c>
      <c r="T135" s="63">
        <f>SUMIF(In!$B:$B,Stock!$B135,In!S:S)+S137</f>
        <v>0</v>
      </c>
      <c r="U135" s="63">
        <f>SUMIF(In!$B:$B,Stock!$B135,In!T:T)+T137</f>
        <v>0</v>
      </c>
      <c r="W135" s="64">
        <f t="shared" si="51"/>
        <v>0</v>
      </c>
      <c r="Z135" s="64">
        <f t="shared" si="30"/>
        <v>49</v>
      </c>
      <c r="AA135" s="74" t="str">
        <f>VLOOKUP($Z135,Master!$A:$B,2,FALSE)</f>
        <v>lekbong</v>
      </c>
    </row>
    <row r="136" spans="1:27" ht="15">
      <c r="A136" s="75" t="str">
        <f t="shared" si="52"/>
        <v>lekbongOUT</v>
      </c>
      <c r="B136" s="75" t="str">
        <f t="shared" si="53"/>
        <v>lekbong</v>
      </c>
      <c r="C136" s="52" t="s">
        <v>19</v>
      </c>
      <c r="D136" s="67">
        <f>SUMIF(Out!$B:$B,Stock!$B136,Out!C:C)</f>
        <v>0</v>
      </c>
      <c r="E136" s="67">
        <f>SUMIF(Out!$B:$B,Stock!$B136,Out!D:D)</f>
        <v>0</v>
      </c>
      <c r="F136" s="67">
        <f>SUMIF(Out!$B:$B,Stock!$B136,Out!E:E)</f>
        <v>0</v>
      </c>
      <c r="G136" s="67">
        <f>SUMIF(Out!$B:$B,Stock!$B136,Out!F:F)</f>
        <v>0</v>
      </c>
      <c r="H136" s="67">
        <f>SUMIF(Out!$B:$B,Stock!$B136,Out!G:G)</f>
        <v>0</v>
      </c>
      <c r="I136" s="67">
        <f>SUMIF(Out!$B:$B,Stock!$B136,Out!H:H)</f>
        <v>0</v>
      </c>
      <c r="J136" s="67">
        <f>SUMIF(Out!$B:$B,Stock!$B136,Out!I:I)</f>
        <v>0</v>
      </c>
      <c r="K136" s="67">
        <f>SUMIF(Out!$B:$B,Stock!$B136,Out!J:J)</f>
        <v>0</v>
      </c>
      <c r="L136" s="67">
        <f>SUMIF(Out!$B:$B,Stock!$B136,Out!K:K)</f>
        <v>0</v>
      </c>
      <c r="M136" s="67">
        <f>SUMIF(Out!$B:$B,Stock!$B136,Out!L:L)</f>
        <v>0</v>
      </c>
      <c r="N136" s="67">
        <f>SUMIF(Out!$B:$B,Stock!$B136,Out!M:M)</f>
        <v>0</v>
      </c>
      <c r="O136" s="67">
        <f>SUMIF(Out!$B:$B,Stock!$B136,Out!N:N)</f>
        <v>0</v>
      </c>
      <c r="P136" s="67">
        <f>SUMIF(Out!$B:$B,Stock!$B136,Out!O:O)</f>
        <v>0</v>
      </c>
      <c r="Q136" s="67">
        <f>SUMIF(Out!$B:$B,Stock!$B136,Out!P:P)</f>
        <v>0</v>
      </c>
      <c r="R136" s="67">
        <f>SUMIF(Out!$B:$B,Stock!$B136,Out!Q:Q)</f>
        <v>0</v>
      </c>
      <c r="S136" s="67">
        <f>SUMIF(Out!$B:$B,Stock!$B136,Out!R:R)</f>
        <v>0</v>
      </c>
      <c r="T136" s="67">
        <f>SUMIF(Out!$B:$B,Stock!$B136,Out!S:S)</f>
        <v>0</v>
      </c>
      <c r="U136" s="67">
        <f>SUMIF(Out!$B:$B,Stock!$B136,Out!T:T)</f>
        <v>0</v>
      </c>
      <c r="W136" s="68">
        <f t="shared" si="51"/>
        <v>0</v>
      </c>
      <c r="Z136" s="68">
        <f t="shared" si="30"/>
        <v>49</v>
      </c>
      <c r="AA136" s="76" t="str">
        <f>VLOOKUP($Z136,Master!$A:$B,2,FALSE)</f>
        <v>lekbong</v>
      </c>
    </row>
    <row r="137" spans="1:27" ht="15">
      <c r="A137" s="77" t="str">
        <f t="shared" si="52"/>
        <v>lekbongBALANCE</v>
      </c>
      <c r="B137" s="77" t="str">
        <f t="shared" si="53"/>
        <v>lekbong</v>
      </c>
      <c r="C137" s="53" t="s">
        <v>118</v>
      </c>
      <c r="D137" s="54">
        <f t="shared" ref="D137:U137" si="54">D135-D136</f>
        <v>0</v>
      </c>
      <c r="E137" s="54">
        <f t="shared" si="54"/>
        <v>0</v>
      </c>
      <c r="F137" s="54">
        <f t="shared" si="54"/>
        <v>0</v>
      </c>
      <c r="G137" s="54">
        <f t="shared" si="54"/>
        <v>0</v>
      </c>
      <c r="H137" s="54">
        <f t="shared" si="54"/>
        <v>0</v>
      </c>
      <c r="I137" s="54">
        <f t="shared" si="54"/>
        <v>0</v>
      </c>
      <c r="J137" s="54">
        <f t="shared" si="54"/>
        <v>0</v>
      </c>
      <c r="K137" s="54">
        <f t="shared" si="54"/>
        <v>0</v>
      </c>
      <c r="L137" s="54">
        <f t="shared" si="54"/>
        <v>0</v>
      </c>
      <c r="M137" s="54">
        <f t="shared" si="54"/>
        <v>0</v>
      </c>
      <c r="N137" s="54">
        <f t="shared" si="54"/>
        <v>0</v>
      </c>
      <c r="O137" s="54">
        <f t="shared" si="54"/>
        <v>0</v>
      </c>
      <c r="P137" s="54">
        <f t="shared" si="54"/>
        <v>0</v>
      </c>
      <c r="Q137" s="54">
        <f t="shared" si="54"/>
        <v>0</v>
      </c>
      <c r="R137" s="54">
        <f t="shared" si="54"/>
        <v>0</v>
      </c>
      <c r="S137" s="54">
        <f t="shared" si="54"/>
        <v>0</v>
      </c>
      <c r="T137" s="54">
        <f t="shared" si="54"/>
        <v>0</v>
      </c>
      <c r="U137" s="54">
        <f t="shared" si="54"/>
        <v>0</v>
      </c>
      <c r="W137" s="71">
        <f t="shared" si="51"/>
        <v>0</v>
      </c>
      <c r="Z137" s="71">
        <f t="shared" si="30"/>
        <v>49</v>
      </c>
      <c r="AA137" s="78" t="str">
        <f>VLOOKUP($Z137,Master!$A:$B,2,FALSE)</f>
        <v>lekbong</v>
      </c>
    </row>
    <row r="138" spans="1:27" ht="15">
      <c r="A138" s="73" t="str">
        <f t="shared" si="52"/>
        <v>lekbong kartunIN</v>
      </c>
      <c r="B138" s="73" t="str">
        <f t="shared" si="53"/>
        <v>lekbong kartun</v>
      </c>
      <c r="C138" s="51" t="s">
        <v>18</v>
      </c>
      <c r="D138" s="63">
        <f>SUMIF(In!$B:$B,Stock!$B138,In!C:C)</f>
        <v>0</v>
      </c>
      <c r="E138" s="63">
        <f>SUMIF(In!$B:$B,Stock!$B138,In!D:D)+D140</f>
        <v>0</v>
      </c>
      <c r="F138" s="63">
        <f>SUMIF(In!$B:$B,Stock!$B138,In!E:E)+E140</f>
        <v>0</v>
      </c>
      <c r="G138" s="63">
        <f>SUMIF(In!$B:$B,Stock!$B138,In!F:F)+F140</f>
        <v>0</v>
      </c>
      <c r="H138" s="63">
        <f>SUMIF(In!$B:$B,Stock!$B138,In!G:G)+G140</f>
        <v>0</v>
      </c>
      <c r="I138" s="63">
        <f>SUMIF(In!$B:$B,Stock!$B138,In!H:H)+H140</f>
        <v>0</v>
      </c>
      <c r="J138" s="63">
        <f>SUMIF(In!$B:$B,Stock!$B138,In!I:I)+I140</f>
        <v>0</v>
      </c>
      <c r="K138" s="63">
        <f>SUMIF(In!$B:$B,Stock!$B138,In!J:J)+J140</f>
        <v>0</v>
      </c>
      <c r="L138" s="63">
        <f>SUMIF(In!$B:$B,Stock!$B138,In!K:K)+K140</f>
        <v>0</v>
      </c>
      <c r="M138" s="63">
        <f>SUMIF(In!$B:$B,Stock!$B138,In!L:L)+L140</f>
        <v>0</v>
      </c>
      <c r="N138" s="63">
        <f>SUMIF(In!$B:$B,Stock!$B138,In!M:M)+M140</f>
        <v>0</v>
      </c>
      <c r="O138" s="63">
        <f>SUMIF(In!$B:$B,Stock!$B138,In!N:N)+N140</f>
        <v>0</v>
      </c>
      <c r="P138" s="63">
        <f>SUMIF(In!$B:$B,Stock!$B138,In!O:O)+O140</f>
        <v>0</v>
      </c>
      <c r="Q138" s="63">
        <f>SUMIF(In!$B:$B,Stock!$B138,In!P:P)+P140</f>
        <v>0</v>
      </c>
      <c r="R138" s="63">
        <f>SUMIF(In!$B:$B,Stock!$B138,In!Q:Q)+Q140</f>
        <v>0</v>
      </c>
      <c r="S138" s="63">
        <f>SUMIF(In!$B:$B,Stock!$B138,In!R:R)+R140</f>
        <v>0</v>
      </c>
      <c r="T138" s="63">
        <f>SUMIF(In!$B:$B,Stock!$B138,In!S:S)+S140</f>
        <v>0</v>
      </c>
      <c r="U138" s="63">
        <f>SUMIF(In!$B:$B,Stock!$B138,In!T:T)+T140</f>
        <v>0</v>
      </c>
      <c r="W138" s="64">
        <f t="shared" si="51"/>
        <v>0</v>
      </c>
      <c r="Z138" s="64">
        <f t="shared" ref="Z138:Z201" si="55">Z135+1</f>
        <v>50</v>
      </c>
      <c r="AA138" s="74" t="str">
        <f>VLOOKUP($Z138,Master!$A:$B,2,FALSE)</f>
        <v>lekbong kartun</v>
      </c>
    </row>
    <row r="139" spans="1:27" ht="15">
      <c r="A139" s="75" t="str">
        <f t="shared" si="52"/>
        <v>lekbong kartunOUT</v>
      </c>
      <c r="B139" s="75" t="str">
        <f t="shared" si="53"/>
        <v>lekbong kartun</v>
      </c>
      <c r="C139" s="52" t="s">
        <v>19</v>
      </c>
      <c r="D139" s="67">
        <f>SUMIF(Out!$B:$B,Stock!$B139,Out!C:C)</f>
        <v>0</v>
      </c>
      <c r="E139" s="67">
        <f>SUMIF(Out!$B:$B,Stock!$B139,Out!D:D)</f>
        <v>0</v>
      </c>
      <c r="F139" s="67">
        <f>SUMIF(Out!$B:$B,Stock!$B139,Out!E:E)</f>
        <v>0</v>
      </c>
      <c r="G139" s="67">
        <f>SUMIF(Out!$B:$B,Stock!$B139,Out!F:F)</f>
        <v>0</v>
      </c>
      <c r="H139" s="67">
        <f>SUMIF(Out!$B:$B,Stock!$B139,Out!G:G)</f>
        <v>0</v>
      </c>
      <c r="I139" s="67">
        <f>SUMIF(Out!$B:$B,Stock!$B139,Out!H:H)</f>
        <v>0</v>
      </c>
      <c r="J139" s="67">
        <f>SUMIF(Out!$B:$B,Stock!$B139,Out!I:I)</f>
        <v>0</v>
      </c>
      <c r="K139" s="67">
        <f>SUMIF(Out!$B:$B,Stock!$B139,Out!J:J)</f>
        <v>0</v>
      </c>
      <c r="L139" s="67">
        <f>SUMIF(Out!$B:$B,Stock!$B139,Out!K:K)</f>
        <v>0</v>
      </c>
      <c r="M139" s="67">
        <f>SUMIF(Out!$B:$B,Stock!$B139,Out!L:L)</f>
        <v>0</v>
      </c>
      <c r="N139" s="67">
        <f>SUMIF(Out!$B:$B,Stock!$B139,Out!M:M)</f>
        <v>0</v>
      </c>
      <c r="O139" s="67">
        <f>SUMIF(Out!$B:$B,Stock!$B139,Out!N:N)</f>
        <v>0</v>
      </c>
      <c r="P139" s="67">
        <f>SUMIF(Out!$B:$B,Stock!$B139,Out!O:O)</f>
        <v>0</v>
      </c>
      <c r="Q139" s="67">
        <f>SUMIF(Out!$B:$B,Stock!$B139,Out!P:P)</f>
        <v>0</v>
      </c>
      <c r="R139" s="67">
        <f>SUMIF(Out!$B:$B,Stock!$B139,Out!Q:Q)</f>
        <v>0</v>
      </c>
      <c r="S139" s="67">
        <f>SUMIF(Out!$B:$B,Stock!$B139,Out!R:R)</f>
        <v>0</v>
      </c>
      <c r="T139" s="67">
        <f>SUMIF(Out!$B:$B,Stock!$B139,Out!S:S)</f>
        <v>0</v>
      </c>
      <c r="U139" s="67">
        <f>SUMIF(Out!$B:$B,Stock!$B139,Out!T:T)</f>
        <v>0</v>
      </c>
      <c r="W139" s="68">
        <f t="shared" si="51"/>
        <v>0</v>
      </c>
      <c r="Z139" s="68">
        <f t="shared" si="55"/>
        <v>50</v>
      </c>
      <c r="AA139" s="76" t="str">
        <f>VLOOKUP($Z139,Master!$A:$B,2,FALSE)</f>
        <v>lekbong kartun</v>
      </c>
    </row>
    <row r="140" spans="1:27" ht="15">
      <c r="A140" s="77" t="str">
        <f t="shared" si="52"/>
        <v>lekbong kartunBALANCE</v>
      </c>
      <c r="B140" s="77" t="str">
        <f t="shared" si="53"/>
        <v>lekbong kartun</v>
      </c>
      <c r="C140" s="53" t="s">
        <v>118</v>
      </c>
      <c r="D140" s="54">
        <f t="shared" ref="D140:U140" si="56">D138-D139</f>
        <v>0</v>
      </c>
      <c r="E140" s="54">
        <f t="shared" si="56"/>
        <v>0</v>
      </c>
      <c r="F140" s="54">
        <f t="shared" si="56"/>
        <v>0</v>
      </c>
      <c r="G140" s="54">
        <f t="shared" si="56"/>
        <v>0</v>
      </c>
      <c r="H140" s="54">
        <f t="shared" si="56"/>
        <v>0</v>
      </c>
      <c r="I140" s="54">
        <f t="shared" si="56"/>
        <v>0</v>
      </c>
      <c r="J140" s="54">
        <f t="shared" si="56"/>
        <v>0</v>
      </c>
      <c r="K140" s="54">
        <f t="shared" si="56"/>
        <v>0</v>
      </c>
      <c r="L140" s="54">
        <f t="shared" si="56"/>
        <v>0</v>
      </c>
      <c r="M140" s="54">
        <f t="shared" si="56"/>
        <v>0</v>
      </c>
      <c r="N140" s="54">
        <f t="shared" si="56"/>
        <v>0</v>
      </c>
      <c r="O140" s="54">
        <f t="shared" si="56"/>
        <v>0</v>
      </c>
      <c r="P140" s="54">
        <f t="shared" si="56"/>
        <v>0</v>
      </c>
      <c r="Q140" s="54">
        <f t="shared" si="56"/>
        <v>0</v>
      </c>
      <c r="R140" s="54">
        <f t="shared" si="56"/>
        <v>0</v>
      </c>
      <c r="S140" s="54">
        <f t="shared" si="56"/>
        <v>0</v>
      </c>
      <c r="T140" s="54">
        <f t="shared" si="56"/>
        <v>0</v>
      </c>
      <c r="U140" s="54">
        <f t="shared" si="56"/>
        <v>0</v>
      </c>
      <c r="W140" s="71">
        <f t="shared" si="51"/>
        <v>0</v>
      </c>
      <c r="Z140" s="71">
        <f t="shared" si="55"/>
        <v>50</v>
      </c>
      <c r="AA140" s="78" t="str">
        <f>VLOOKUP($Z140,Master!$A:$B,2,FALSE)</f>
        <v>lekbong kartun</v>
      </c>
    </row>
    <row r="141" spans="1:27" ht="15">
      <c r="A141" s="73" t="str">
        <f t="shared" si="52"/>
        <v>kaos kartunIN</v>
      </c>
      <c r="B141" s="73" t="str">
        <f t="shared" si="53"/>
        <v>kaos kartun</v>
      </c>
      <c r="C141" s="51" t="s">
        <v>18</v>
      </c>
      <c r="D141" s="63">
        <f>SUMIF(In!$B:$B,Stock!$B141,In!C:C)</f>
        <v>0</v>
      </c>
      <c r="E141" s="63">
        <f>SUMIF(In!$B:$B,Stock!$B141,In!D:D)+D143</f>
        <v>0</v>
      </c>
      <c r="F141" s="63">
        <f>SUMIF(In!$B:$B,Stock!$B141,In!E:E)+E143</f>
        <v>0</v>
      </c>
      <c r="G141" s="63">
        <f>SUMIF(In!$B:$B,Stock!$B141,In!F:F)+F143</f>
        <v>0</v>
      </c>
      <c r="H141" s="63">
        <f>SUMIF(In!$B:$B,Stock!$B141,In!G:G)+G143</f>
        <v>0</v>
      </c>
      <c r="I141" s="63">
        <f>SUMIF(In!$B:$B,Stock!$B141,In!H:H)+H143</f>
        <v>0</v>
      </c>
      <c r="J141" s="63">
        <f>SUMIF(In!$B:$B,Stock!$B141,In!I:I)+I143</f>
        <v>0</v>
      </c>
      <c r="K141" s="63">
        <f>SUMIF(In!$B:$B,Stock!$B141,In!J:J)+J143</f>
        <v>0</v>
      </c>
      <c r="L141" s="63">
        <f>SUMIF(In!$B:$B,Stock!$B141,In!K:K)+K143</f>
        <v>0</v>
      </c>
      <c r="M141" s="63">
        <f>SUMIF(In!$B:$B,Stock!$B141,In!L:L)+L143</f>
        <v>0</v>
      </c>
      <c r="N141" s="63">
        <f>SUMIF(In!$B:$B,Stock!$B141,In!M:M)+M143</f>
        <v>0</v>
      </c>
      <c r="O141" s="63">
        <f>SUMIF(In!$B:$B,Stock!$B141,In!N:N)+N143</f>
        <v>0</v>
      </c>
      <c r="P141" s="63">
        <f>SUMIF(In!$B:$B,Stock!$B141,In!O:O)+O143</f>
        <v>0</v>
      </c>
      <c r="Q141" s="63">
        <f>SUMIF(In!$B:$B,Stock!$B141,In!P:P)+P143</f>
        <v>0</v>
      </c>
      <c r="R141" s="63">
        <f>SUMIF(In!$B:$B,Stock!$B141,In!Q:Q)+Q143</f>
        <v>0</v>
      </c>
      <c r="S141" s="63">
        <f>SUMIF(In!$B:$B,Stock!$B141,In!R:R)+R143</f>
        <v>0</v>
      </c>
      <c r="T141" s="63">
        <f>SUMIF(In!$B:$B,Stock!$B141,In!S:S)+S143</f>
        <v>0</v>
      </c>
      <c r="U141" s="63">
        <f>SUMIF(In!$B:$B,Stock!$B141,In!T:T)+T143</f>
        <v>0</v>
      </c>
      <c r="W141" s="64">
        <f t="shared" si="51"/>
        <v>0</v>
      </c>
      <c r="Z141" s="64">
        <f t="shared" si="55"/>
        <v>51</v>
      </c>
      <c r="AA141" s="74" t="str">
        <f>VLOOKUP($Z141,Master!$A:$B,2,FALSE)</f>
        <v>kaos kartun</v>
      </c>
    </row>
    <row r="142" spans="1:27" ht="15">
      <c r="A142" s="75" t="str">
        <f t="shared" si="52"/>
        <v>kaos kartunOUT</v>
      </c>
      <c r="B142" s="75" t="str">
        <f t="shared" si="53"/>
        <v>kaos kartun</v>
      </c>
      <c r="C142" s="52" t="s">
        <v>19</v>
      </c>
      <c r="D142" s="67">
        <f>SUMIF(Out!$B:$B,Stock!$B142,Out!C:C)</f>
        <v>0</v>
      </c>
      <c r="E142" s="67">
        <f>SUMIF(Out!$B:$B,Stock!$B142,Out!D:D)</f>
        <v>0</v>
      </c>
      <c r="F142" s="67">
        <f>SUMIF(Out!$B:$B,Stock!$B142,Out!E:E)</f>
        <v>0</v>
      </c>
      <c r="G142" s="67">
        <f>SUMIF(Out!$B:$B,Stock!$B142,Out!F:F)</f>
        <v>0</v>
      </c>
      <c r="H142" s="67">
        <f>SUMIF(Out!$B:$B,Stock!$B142,Out!G:G)</f>
        <v>0</v>
      </c>
      <c r="I142" s="67">
        <f>SUMIF(Out!$B:$B,Stock!$B142,Out!H:H)</f>
        <v>0</v>
      </c>
      <c r="J142" s="67">
        <f>SUMIF(Out!$B:$B,Stock!$B142,Out!I:I)</f>
        <v>0</v>
      </c>
      <c r="K142" s="67">
        <f>SUMIF(Out!$B:$B,Stock!$B142,Out!J:J)</f>
        <v>0</v>
      </c>
      <c r="L142" s="67">
        <f>SUMIF(Out!$B:$B,Stock!$B142,Out!K:K)</f>
        <v>0</v>
      </c>
      <c r="M142" s="67">
        <f>SUMIF(Out!$B:$B,Stock!$B142,Out!L:L)</f>
        <v>0</v>
      </c>
      <c r="N142" s="67">
        <f>SUMIF(Out!$B:$B,Stock!$B142,Out!M:M)</f>
        <v>0</v>
      </c>
      <c r="O142" s="67">
        <f>SUMIF(Out!$B:$B,Stock!$B142,Out!N:N)</f>
        <v>0</v>
      </c>
      <c r="P142" s="67">
        <f>SUMIF(Out!$B:$B,Stock!$B142,Out!O:O)</f>
        <v>0</v>
      </c>
      <c r="Q142" s="67">
        <f>SUMIF(Out!$B:$B,Stock!$B142,Out!P:P)</f>
        <v>0</v>
      </c>
      <c r="R142" s="67">
        <f>SUMIF(Out!$B:$B,Stock!$B142,Out!Q:Q)</f>
        <v>0</v>
      </c>
      <c r="S142" s="67">
        <f>SUMIF(Out!$B:$B,Stock!$B142,Out!R:R)</f>
        <v>0</v>
      </c>
      <c r="T142" s="67">
        <f>SUMIF(Out!$B:$B,Stock!$B142,Out!S:S)</f>
        <v>0</v>
      </c>
      <c r="U142" s="67">
        <f>SUMIF(Out!$B:$B,Stock!$B142,Out!T:T)</f>
        <v>0</v>
      </c>
      <c r="W142" s="68">
        <f t="shared" si="51"/>
        <v>0</v>
      </c>
      <c r="Z142" s="68">
        <f t="shared" si="55"/>
        <v>51</v>
      </c>
      <c r="AA142" s="76" t="str">
        <f>VLOOKUP($Z142,Master!$A:$B,2,FALSE)</f>
        <v>kaos kartun</v>
      </c>
    </row>
    <row r="143" spans="1:27" ht="15">
      <c r="A143" s="77" t="str">
        <f t="shared" si="52"/>
        <v>kaos kartunBALANCE</v>
      </c>
      <c r="B143" s="77" t="str">
        <f t="shared" si="53"/>
        <v>kaos kartun</v>
      </c>
      <c r="C143" s="53" t="s">
        <v>118</v>
      </c>
      <c r="D143" s="54">
        <f t="shared" ref="D143:U143" si="57">D141-D142</f>
        <v>0</v>
      </c>
      <c r="E143" s="54">
        <f t="shared" si="57"/>
        <v>0</v>
      </c>
      <c r="F143" s="54">
        <f t="shared" si="57"/>
        <v>0</v>
      </c>
      <c r="G143" s="54">
        <f t="shared" si="57"/>
        <v>0</v>
      </c>
      <c r="H143" s="54">
        <f t="shared" si="57"/>
        <v>0</v>
      </c>
      <c r="I143" s="54">
        <f t="shared" si="57"/>
        <v>0</v>
      </c>
      <c r="J143" s="54">
        <f t="shared" si="57"/>
        <v>0</v>
      </c>
      <c r="K143" s="54">
        <f t="shared" si="57"/>
        <v>0</v>
      </c>
      <c r="L143" s="54">
        <f t="shared" si="57"/>
        <v>0</v>
      </c>
      <c r="M143" s="54">
        <f t="shared" si="57"/>
        <v>0</v>
      </c>
      <c r="N143" s="54">
        <f t="shared" si="57"/>
        <v>0</v>
      </c>
      <c r="O143" s="54">
        <f t="shared" si="57"/>
        <v>0</v>
      </c>
      <c r="P143" s="54">
        <f t="shared" si="57"/>
        <v>0</v>
      </c>
      <c r="Q143" s="54">
        <f t="shared" si="57"/>
        <v>0</v>
      </c>
      <c r="R143" s="54">
        <f t="shared" si="57"/>
        <v>0</v>
      </c>
      <c r="S143" s="54">
        <f t="shared" si="57"/>
        <v>0</v>
      </c>
      <c r="T143" s="54">
        <f t="shared" si="57"/>
        <v>0</v>
      </c>
      <c r="U143" s="54">
        <f t="shared" si="57"/>
        <v>0</v>
      </c>
      <c r="W143" s="71">
        <f t="shared" si="51"/>
        <v>0</v>
      </c>
      <c r="Z143" s="71">
        <f t="shared" si="55"/>
        <v>51</v>
      </c>
      <c r="AA143" s="78" t="str">
        <f>VLOOKUP($Z143,Master!$A:$B,2,FALSE)</f>
        <v>kaos kartun</v>
      </c>
    </row>
    <row r="144" spans="1:27" ht="15">
      <c r="A144" s="73" t="str">
        <f t="shared" si="52"/>
        <v>kaos raglan anakIN</v>
      </c>
      <c r="B144" s="73" t="str">
        <f t="shared" si="53"/>
        <v>kaos raglan anak</v>
      </c>
      <c r="C144" s="51" t="s">
        <v>18</v>
      </c>
      <c r="D144" s="63">
        <f>SUMIF(In!$B:$B,Stock!$B144,In!C:C)</f>
        <v>0</v>
      </c>
      <c r="E144" s="63">
        <f>SUMIF(In!$B:$B,Stock!$B144,In!D:D)+D146</f>
        <v>0</v>
      </c>
      <c r="F144" s="63">
        <f>SUMIF(In!$B:$B,Stock!$B144,In!E:E)+E146</f>
        <v>0</v>
      </c>
      <c r="G144" s="63">
        <f>SUMIF(In!$B:$B,Stock!$B144,In!F:F)+F146</f>
        <v>0</v>
      </c>
      <c r="H144" s="63">
        <f>SUMIF(In!$B:$B,Stock!$B144,In!G:G)+G146</f>
        <v>0</v>
      </c>
      <c r="I144" s="63">
        <f>SUMIF(In!$B:$B,Stock!$B144,In!H:H)+H146</f>
        <v>0</v>
      </c>
      <c r="J144" s="63">
        <f>SUMIF(In!$B:$B,Stock!$B144,In!I:I)+I146</f>
        <v>0</v>
      </c>
      <c r="K144" s="63">
        <f>SUMIF(In!$B:$B,Stock!$B144,In!J:J)+J146</f>
        <v>0</v>
      </c>
      <c r="L144" s="63">
        <f>SUMIF(In!$B:$B,Stock!$B144,In!K:K)+K146</f>
        <v>0</v>
      </c>
      <c r="M144" s="63">
        <f>SUMIF(In!$B:$B,Stock!$B144,In!L:L)+L146</f>
        <v>0</v>
      </c>
      <c r="N144" s="63">
        <f>SUMIF(In!$B:$B,Stock!$B144,In!M:M)+M146</f>
        <v>0</v>
      </c>
      <c r="O144" s="63">
        <f>SUMIF(In!$B:$B,Stock!$B144,In!N:N)+N146</f>
        <v>0</v>
      </c>
      <c r="P144" s="63">
        <f>SUMIF(In!$B:$B,Stock!$B144,In!O:O)+O146</f>
        <v>0</v>
      </c>
      <c r="Q144" s="63">
        <f>SUMIF(In!$B:$B,Stock!$B144,In!P:P)+P146</f>
        <v>0</v>
      </c>
      <c r="R144" s="63">
        <f>SUMIF(In!$B:$B,Stock!$B144,In!Q:Q)+Q146</f>
        <v>0</v>
      </c>
      <c r="S144" s="63">
        <f>SUMIF(In!$B:$B,Stock!$B144,In!R:R)+R146</f>
        <v>0</v>
      </c>
      <c r="T144" s="63">
        <f>SUMIF(In!$B:$B,Stock!$B144,In!S:S)+S146</f>
        <v>0</v>
      </c>
      <c r="U144" s="63">
        <f>SUMIF(In!$B:$B,Stock!$B144,In!T:T)+T146</f>
        <v>0</v>
      </c>
      <c r="W144" s="64">
        <f t="shared" si="51"/>
        <v>0</v>
      </c>
      <c r="Z144" s="64">
        <f t="shared" si="55"/>
        <v>52</v>
      </c>
      <c r="AA144" s="74" t="str">
        <f>VLOOKUP($Z144,Master!$A:$B,2,FALSE)</f>
        <v>kaos raglan anak</v>
      </c>
    </row>
    <row r="145" spans="1:27" ht="15">
      <c r="A145" s="75" t="str">
        <f t="shared" si="52"/>
        <v>kaos raglan anakOUT</v>
      </c>
      <c r="B145" s="75" t="str">
        <f t="shared" si="53"/>
        <v>kaos raglan anak</v>
      </c>
      <c r="C145" s="52" t="s">
        <v>19</v>
      </c>
      <c r="D145" s="67">
        <f>SUMIF(Out!$B:$B,Stock!$B145,Out!C:C)</f>
        <v>0</v>
      </c>
      <c r="E145" s="67">
        <f>SUMIF(Out!$B:$B,Stock!$B145,Out!D:D)</f>
        <v>0</v>
      </c>
      <c r="F145" s="67">
        <f>SUMIF(Out!$B:$B,Stock!$B145,Out!E:E)</f>
        <v>0</v>
      </c>
      <c r="G145" s="67">
        <f>SUMIF(Out!$B:$B,Stock!$B145,Out!F:F)</f>
        <v>0</v>
      </c>
      <c r="H145" s="67">
        <f>SUMIF(Out!$B:$B,Stock!$B145,Out!G:G)</f>
        <v>0</v>
      </c>
      <c r="I145" s="67">
        <f>SUMIF(Out!$B:$B,Stock!$B145,Out!H:H)</f>
        <v>0</v>
      </c>
      <c r="J145" s="67">
        <f>SUMIF(Out!$B:$B,Stock!$B145,Out!I:I)</f>
        <v>0</v>
      </c>
      <c r="K145" s="67">
        <f>SUMIF(Out!$B:$B,Stock!$B145,Out!J:J)</f>
        <v>0</v>
      </c>
      <c r="L145" s="67">
        <f>SUMIF(Out!$B:$B,Stock!$B145,Out!K:K)</f>
        <v>0</v>
      </c>
      <c r="M145" s="67">
        <f>SUMIF(Out!$B:$B,Stock!$B145,Out!L:L)</f>
        <v>0</v>
      </c>
      <c r="N145" s="67">
        <f>SUMIF(Out!$B:$B,Stock!$B145,Out!M:M)</f>
        <v>0</v>
      </c>
      <c r="O145" s="67">
        <f>SUMIF(Out!$B:$B,Stock!$B145,Out!N:N)</f>
        <v>0</v>
      </c>
      <c r="P145" s="67">
        <f>SUMIF(Out!$B:$B,Stock!$B145,Out!O:O)</f>
        <v>0</v>
      </c>
      <c r="Q145" s="67">
        <f>SUMIF(Out!$B:$B,Stock!$B145,Out!P:P)</f>
        <v>0</v>
      </c>
      <c r="R145" s="67">
        <f>SUMIF(Out!$B:$B,Stock!$B145,Out!Q:Q)</f>
        <v>0</v>
      </c>
      <c r="S145" s="67">
        <f>SUMIF(Out!$B:$B,Stock!$B145,Out!R:R)</f>
        <v>0</v>
      </c>
      <c r="T145" s="67">
        <f>SUMIF(Out!$B:$B,Stock!$B145,Out!S:S)</f>
        <v>0</v>
      </c>
      <c r="U145" s="67">
        <f>SUMIF(Out!$B:$B,Stock!$B145,Out!T:T)</f>
        <v>0</v>
      </c>
      <c r="W145" s="68">
        <f t="shared" si="51"/>
        <v>0</v>
      </c>
      <c r="Z145" s="68">
        <f t="shared" si="55"/>
        <v>52</v>
      </c>
      <c r="AA145" s="76" t="str">
        <f>VLOOKUP($Z145,Master!$A:$B,2,FALSE)</f>
        <v>kaos raglan anak</v>
      </c>
    </row>
    <row r="146" spans="1:27" ht="15">
      <c r="A146" s="77" t="str">
        <f t="shared" si="52"/>
        <v>kaos raglan anakBALANCE</v>
      </c>
      <c r="B146" s="77" t="str">
        <f t="shared" si="53"/>
        <v>kaos raglan anak</v>
      </c>
      <c r="C146" s="53" t="s">
        <v>118</v>
      </c>
      <c r="D146" s="54">
        <f t="shared" ref="D146:U146" si="58">D144-D145</f>
        <v>0</v>
      </c>
      <c r="E146" s="54">
        <f t="shared" si="58"/>
        <v>0</v>
      </c>
      <c r="F146" s="54">
        <f t="shared" si="58"/>
        <v>0</v>
      </c>
      <c r="G146" s="54">
        <f t="shared" si="58"/>
        <v>0</v>
      </c>
      <c r="H146" s="54">
        <f t="shared" si="58"/>
        <v>0</v>
      </c>
      <c r="I146" s="54">
        <f t="shared" si="58"/>
        <v>0</v>
      </c>
      <c r="J146" s="54">
        <f t="shared" si="58"/>
        <v>0</v>
      </c>
      <c r="K146" s="54">
        <f t="shared" si="58"/>
        <v>0</v>
      </c>
      <c r="L146" s="54">
        <f t="shared" si="58"/>
        <v>0</v>
      </c>
      <c r="M146" s="54">
        <f t="shared" si="58"/>
        <v>0</v>
      </c>
      <c r="N146" s="54">
        <f t="shared" si="58"/>
        <v>0</v>
      </c>
      <c r="O146" s="54">
        <f t="shared" si="58"/>
        <v>0</v>
      </c>
      <c r="P146" s="54">
        <f t="shared" si="58"/>
        <v>0</v>
      </c>
      <c r="Q146" s="54">
        <f t="shared" si="58"/>
        <v>0</v>
      </c>
      <c r="R146" s="54">
        <f t="shared" si="58"/>
        <v>0</v>
      </c>
      <c r="S146" s="54">
        <f t="shared" si="58"/>
        <v>0</v>
      </c>
      <c r="T146" s="54">
        <f t="shared" si="58"/>
        <v>0</v>
      </c>
      <c r="U146" s="54">
        <f t="shared" si="58"/>
        <v>0</v>
      </c>
      <c r="W146" s="71">
        <f t="shared" si="51"/>
        <v>0</v>
      </c>
      <c r="Z146" s="71">
        <f t="shared" si="55"/>
        <v>52</v>
      </c>
      <c r="AA146" s="78" t="str">
        <f>VLOOKUP($Z146,Master!$A:$B,2,FALSE)</f>
        <v>kaos raglan anak</v>
      </c>
    </row>
    <row r="147" spans="1:27" ht="15">
      <c r="A147" s="73" t="str">
        <f t="shared" si="52"/>
        <v>sweterIN</v>
      </c>
      <c r="B147" s="73" t="str">
        <f t="shared" si="53"/>
        <v>sweter</v>
      </c>
      <c r="C147" s="51" t="s">
        <v>18</v>
      </c>
      <c r="D147" s="63">
        <f>SUMIF(In!$B:$B,Stock!$B147,In!C:C)</f>
        <v>0</v>
      </c>
      <c r="E147" s="63">
        <f>SUMIF(In!$B:$B,Stock!$B147,In!D:D)+D149</f>
        <v>0</v>
      </c>
      <c r="F147" s="63">
        <f>SUMIF(In!$B:$B,Stock!$B147,In!E:E)+E149</f>
        <v>0</v>
      </c>
      <c r="G147" s="63">
        <f>SUMIF(In!$B:$B,Stock!$B147,In!F:F)+F149</f>
        <v>0</v>
      </c>
      <c r="H147" s="63">
        <f>SUMIF(In!$B:$B,Stock!$B147,In!G:G)+G149</f>
        <v>0</v>
      </c>
      <c r="I147" s="63">
        <f>SUMIF(In!$B:$B,Stock!$B147,In!H:H)+H149</f>
        <v>0</v>
      </c>
      <c r="J147" s="63">
        <f>SUMIF(In!$B:$B,Stock!$B147,In!I:I)+I149</f>
        <v>0</v>
      </c>
      <c r="K147" s="63">
        <f>SUMIF(In!$B:$B,Stock!$B147,In!J:J)+J149</f>
        <v>0</v>
      </c>
      <c r="L147" s="63">
        <f>SUMIF(In!$B:$B,Stock!$B147,In!K:K)+K149</f>
        <v>0</v>
      </c>
      <c r="M147" s="63">
        <f>SUMIF(In!$B:$B,Stock!$B147,In!L:L)+L149</f>
        <v>0</v>
      </c>
      <c r="N147" s="63">
        <f>SUMIF(In!$B:$B,Stock!$B147,In!M:M)+M149</f>
        <v>0</v>
      </c>
      <c r="O147" s="63">
        <f>SUMIF(In!$B:$B,Stock!$B147,In!N:N)+N149</f>
        <v>0</v>
      </c>
      <c r="P147" s="63">
        <f>SUMIF(In!$B:$B,Stock!$B147,In!O:O)+O149</f>
        <v>0</v>
      </c>
      <c r="Q147" s="63">
        <f>SUMIF(In!$B:$B,Stock!$B147,In!P:P)+P149</f>
        <v>0</v>
      </c>
      <c r="R147" s="63">
        <f>SUMIF(In!$B:$B,Stock!$B147,In!Q:Q)+Q149</f>
        <v>0</v>
      </c>
      <c r="S147" s="63">
        <f>SUMIF(In!$B:$B,Stock!$B147,In!R:R)+R149</f>
        <v>0</v>
      </c>
      <c r="T147" s="63">
        <f>SUMIF(In!$B:$B,Stock!$B147,In!S:S)+S149</f>
        <v>0</v>
      </c>
      <c r="U147" s="63">
        <f>SUMIF(In!$B:$B,Stock!$B147,In!T:T)+T149</f>
        <v>0</v>
      </c>
      <c r="W147" s="64">
        <f t="shared" si="51"/>
        <v>0</v>
      </c>
      <c r="Z147" s="64">
        <f t="shared" si="55"/>
        <v>53</v>
      </c>
      <c r="AA147" s="74" t="str">
        <f>VLOOKUP($Z147,Master!$A:$B,2,FALSE)</f>
        <v>sweter</v>
      </c>
    </row>
    <row r="148" spans="1:27" ht="15">
      <c r="A148" s="75" t="str">
        <f t="shared" si="52"/>
        <v>sweterOUT</v>
      </c>
      <c r="B148" s="75" t="str">
        <f t="shared" si="53"/>
        <v>sweter</v>
      </c>
      <c r="C148" s="52" t="s">
        <v>19</v>
      </c>
      <c r="D148" s="67">
        <f>SUMIF(Out!$B:$B,Stock!$B148,Out!C:C)</f>
        <v>0</v>
      </c>
      <c r="E148" s="67">
        <f>SUMIF(Out!$B:$B,Stock!$B148,Out!D:D)</f>
        <v>0</v>
      </c>
      <c r="F148" s="67">
        <f>SUMIF(Out!$B:$B,Stock!$B148,Out!E:E)</f>
        <v>0</v>
      </c>
      <c r="G148" s="67">
        <f>SUMIF(Out!$B:$B,Stock!$B148,Out!F:F)</f>
        <v>0</v>
      </c>
      <c r="H148" s="67">
        <f>SUMIF(Out!$B:$B,Stock!$B148,Out!G:G)</f>
        <v>0</v>
      </c>
      <c r="I148" s="67">
        <f>SUMIF(Out!$B:$B,Stock!$B148,Out!H:H)</f>
        <v>0</v>
      </c>
      <c r="J148" s="67">
        <f>SUMIF(Out!$B:$B,Stock!$B148,Out!I:I)</f>
        <v>0</v>
      </c>
      <c r="K148" s="67">
        <f>SUMIF(Out!$B:$B,Stock!$B148,Out!J:J)</f>
        <v>0</v>
      </c>
      <c r="L148" s="67">
        <f>SUMIF(Out!$B:$B,Stock!$B148,Out!K:K)</f>
        <v>0</v>
      </c>
      <c r="M148" s="67">
        <f>SUMIF(Out!$B:$B,Stock!$B148,Out!L:L)</f>
        <v>0</v>
      </c>
      <c r="N148" s="67">
        <f>SUMIF(Out!$B:$B,Stock!$B148,Out!M:M)</f>
        <v>0</v>
      </c>
      <c r="O148" s="67">
        <f>SUMIF(Out!$B:$B,Stock!$B148,Out!N:N)</f>
        <v>0</v>
      </c>
      <c r="P148" s="67">
        <f>SUMIF(Out!$B:$B,Stock!$B148,Out!O:O)</f>
        <v>0</v>
      </c>
      <c r="Q148" s="67">
        <f>SUMIF(Out!$B:$B,Stock!$B148,Out!P:P)</f>
        <v>0</v>
      </c>
      <c r="R148" s="67">
        <f>SUMIF(Out!$B:$B,Stock!$B148,Out!Q:Q)</f>
        <v>0</v>
      </c>
      <c r="S148" s="67">
        <f>SUMIF(Out!$B:$B,Stock!$B148,Out!R:R)</f>
        <v>0</v>
      </c>
      <c r="T148" s="67">
        <f>SUMIF(Out!$B:$B,Stock!$B148,Out!S:S)</f>
        <v>0</v>
      </c>
      <c r="U148" s="67">
        <f>SUMIF(Out!$B:$B,Stock!$B148,Out!T:T)</f>
        <v>0</v>
      </c>
      <c r="W148" s="68">
        <f t="shared" si="51"/>
        <v>0</v>
      </c>
      <c r="Z148" s="68">
        <f t="shared" si="55"/>
        <v>53</v>
      </c>
      <c r="AA148" s="76" t="str">
        <f>VLOOKUP($Z148,Master!$A:$B,2,FALSE)</f>
        <v>sweter</v>
      </c>
    </row>
    <row r="149" spans="1:27" ht="15">
      <c r="A149" s="77" t="str">
        <f t="shared" si="52"/>
        <v>sweterBALANCE</v>
      </c>
      <c r="B149" s="77" t="str">
        <f t="shared" si="53"/>
        <v>sweter</v>
      </c>
      <c r="C149" s="53" t="s">
        <v>118</v>
      </c>
      <c r="D149" s="54">
        <f t="shared" ref="D149:U149" si="59">D147-D148</f>
        <v>0</v>
      </c>
      <c r="E149" s="54">
        <f t="shared" si="59"/>
        <v>0</v>
      </c>
      <c r="F149" s="54">
        <f t="shared" si="59"/>
        <v>0</v>
      </c>
      <c r="G149" s="54">
        <f t="shared" si="59"/>
        <v>0</v>
      </c>
      <c r="H149" s="54">
        <f t="shared" si="59"/>
        <v>0</v>
      </c>
      <c r="I149" s="54">
        <f t="shared" si="59"/>
        <v>0</v>
      </c>
      <c r="J149" s="54">
        <f t="shared" si="59"/>
        <v>0</v>
      </c>
      <c r="K149" s="54">
        <f t="shared" si="59"/>
        <v>0</v>
      </c>
      <c r="L149" s="54">
        <f t="shared" si="59"/>
        <v>0</v>
      </c>
      <c r="M149" s="54">
        <f t="shared" si="59"/>
        <v>0</v>
      </c>
      <c r="N149" s="54">
        <f t="shared" si="59"/>
        <v>0</v>
      </c>
      <c r="O149" s="54">
        <f t="shared" si="59"/>
        <v>0</v>
      </c>
      <c r="P149" s="54">
        <f t="shared" si="59"/>
        <v>0</v>
      </c>
      <c r="Q149" s="54">
        <f t="shared" si="59"/>
        <v>0</v>
      </c>
      <c r="R149" s="54">
        <f t="shared" si="59"/>
        <v>0</v>
      </c>
      <c r="S149" s="54">
        <f t="shared" si="59"/>
        <v>0</v>
      </c>
      <c r="T149" s="54">
        <f t="shared" si="59"/>
        <v>0</v>
      </c>
      <c r="U149" s="54">
        <f t="shared" si="59"/>
        <v>0</v>
      </c>
      <c r="W149" s="71">
        <f t="shared" si="51"/>
        <v>0</v>
      </c>
      <c r="Z149" s="71">
        <f t="shared" si="55"/>
        <v>53</v>
      </c>
      <c r="AA149" s="78" t="str">
        <f>VLOOKUP($Z149,Master!$A:$B,2,FALSE)</f>
        <v>sweter</v>
      </c>
    </row>
    <row r="150" spans="1:27" ht="15">
      <c r="A150" s="73" t="str">
        <f t="shared" si="52"/>
        <v>kaos ombakIN</v>
      </c>
      <c r="B150" s="73" t="str">
        <f t="shared" si="53"/>
        <v>kaos ombak</v>
      </c>
      <c r="C150" s="51" t="s">
        <v>18</v>
      </c>
      <c r="D150" s="63">
        <f>SUMIF(In!$B:$B,Stock!$B150,In!C:C)</f>
        <v>0</v>
      </c>
      <c r="E150" s="63">
        <f>SUMIF(In!$B:$B,Stock!$B150,In!D:D)+D152</f>
        <v>0</v>
      </c>
      <c r="F150" s="63">
        <f>SUMIF(In!$B:$B,Stock!$B150,In!E:E)+E152</f>
        <v>0</v>
      </c>
      <c r="G150" s="63">
        <f>SUMIF(In!$B:$B,Stock!$B150,In!F:F)+F152</f>
        <v>0</v>
      </c>
      <c r="H150" s="63">
        <f>SUMIF(In!$B:$B,Stock!$B150,In!G:G)+G152</f>
        <v>0</v>
      </c>
      <c r="I150" s="63">
        <f>SUMIF(In!$B:$B,Stock!$B150,In!H:H)+H152</f>
        <v>0</v>
      </c>
      <c r="J150" s="63">
        <f>SUMIF(In!$B:$B,Stock!$B150,In!I:I)+I152</f>
        <v>0</v>
      </c>
      <c r="K150" s="63">
        <f>SUMIF(In!$B:$B,Stock!$B150,In!J:J)+J152</f>
        <v>0</v>
      </c>
      <c r="L150" s="63">
        <f>SUMIF(In!$B:$B,Stock!$B150,In!K:K)+K152</f>
        <v>0</v>
      </c>
      <c r="M150" s="63">
        <f>SUMIF(In!$B:$B,Stock!$B150,In!L:L)+L152</f>
        <v>0</v>
      </c>
      <c r="N150" s="63">
        <f>SUMIF(In!$B:$B,Stock!$B150,In!M:M)+M152</f>
        <v>0</v>
      </c>
      <c r="O150" s="63">
        <f>SUMIF(In!$B:$B,Stock!$B150,In!N:N)+N152</f>
        <v>0</v>
      </c>
      <c r="P150" s="63">
        <f>SUMIF(In!$B:$B,Stock!$B150,In!O:O)+O152</f>
        <v>0</v>
      </c>
      <c r="Q150" s="63">
        <f>SUMIF(In!$B:$B,Stock!$B150,In!P:P)+P152</f>
        <v>0</v>
      </c>
      <c r="R150" s="63">
        <f>SUMIF(In!$B:$B,Stock!$B150,In!Q:Q)+Q152</f>
        <v>0</v>
      </c>
      <c r="S150" s="63">
        <f>SUMIF(In!$B:$B,Stock!$B150,In!R:R)+R152</f>
        <v>0</v>
      </c>
      <c r="T150" s="63">
        <f>SUMIF(In!$B:$B,Stock!$B150,In!S:S)+S152</f>
        <v>0</v>
      </c>
      <c r="U150" s="63">
        <f>SUMIF(In!$B:$B,Stock!$B150,In!T:T)+T152</f>
        <v>0</v>
      </c>
      <c r="W150" s="64">
        <f t="shared" si="51"/>
        <v>0</v>
      </c>
      <c r="Z150" s="64">
        <f t="shared" si="55"/>
        <v>54</v>
      </c>
      <c r="AA150" s="74" t="str">
        <f>VLOOKUP($Z150,Master!$A:$B,2,FALSE)</f>
        <v>kaos ombak</v>
      </c>
    </row>
    <row r="151" spans="1:27" ht="15">
      <c r="A151" s="75" t="str">
        <f t="shared" si="52"/>
        <v>kaos ombakOUT</v>
      </c>
      <c r="B151" s="75" t="str">
        <f t="shared" si="53"/>
        <v>kaos ombak</v>
      </c>
      <c r="C151" s="52" t="s">
        <v>19</v>
      </c>
      <c r="D151" s="67">
        <f>SUMIF(Out!$B:$B,Stock!$B151,Out!C:C)</f>
        <v>0</v>
      </c>
      <c r="E151" s="67">
        <f>SUMIF(Out!$B:$B,Stock!$B151,Out!D:D)</f>
        <v>0</v>
      </c>
      <c r="F151" s="67">
        <f>SUMIF(Out!$B:$B,Stock!$B151,Out!E:E)</f>
        <v>0</v>
      </c>
      <c r="G151" s="67">
        <f>SUMIF(Out!$B:$B,Stock!$B151,Out!F:F)</f>
        <v>0</v>
      </c>
      <c r="H151" s="67">
        <f>SUMIF(Out!$B:$B,Stock!$B151,Out!G:G)</f>
        <v>0</v>
      </c>
      <c r="I151" s="67">
        <f>SUMIF(Out!$B:$B,Stock!$B151,Out!H:H)</f>
        <v>0</v>
      </c>
      <c r="J151" s="67">
        <f>SUMIF(Out!$B:$B,Stock!$B151,Out!I:I)</f>
        <v>0</v>
      </c>
      <c r="K151" s="67">
        <f>SUMIF(Out!$B:$B,Stock!$B151,Out!J:J)</f>
        <v>0</v>
      </c>
      <c r="L151" s="67">
        <f>SUMIF(Out!$B:$B,Stock!$B151,Out!K:K)</f>
        <v>0</v>
      </c>
      <c r="M151" s="67">
        <f>SUMIF(Out!$B:$B,Stock!$B151,Out!L:L)</f>
        <v>0</v>
      </c>
      <c r="N151" s="67">
        <f>SUMIF(Out!$B:$B,Stock!$B151,Out!M:M)</f>
        <v>0</v>
      </c>
      <c r="O151" s="67">
        <f>SUMIF(Out!$B:$B,Stock!$B151,Out!N:N)</f>
        <v>0</v>
      </c>
      <c r="P151" s="67">
        <f>SUMIF(Out!$B:$B,Stock!$B151,Out!O:O)</f>
        <v>0</v>
      </c>
      <c r="Q151" s="67">
        <f>SUMIF(Out!$B:$B,Stock!$B151,Out!P:P)</f>
        <v>0</v>
      </c>
      <c r="R151" s="67">
        <f>SUMIF(Out!$B:$B,Stock!$B151,Out!Q:Q)</f>
        <v>0</v>
      </c>
      <c r="S151" s="67">
        <f>SUMIF(Out!$B:$B,Stock!$B151,Out!R:R)</f>
        <v>0</v>
      </c>
      <c r="T151" s="67">
        <f>SUMIF(Out!$B:$B,Stock!$B151,Out!S:S)</f>
        <v>0</v>
      </c>
      <c r="U151" s="67">
        <f>SUMIF(Out!$B:$B,Stock!$B151,Out!T:T)</f>
        <v>0</v>
      </c>
      <c r="W151" s="68">
        <f t="shared" si="51"/>
        <v>0</v>
      </c>
      <c r="Z151" s="68">
        <f t="shared" si="55"/>
        <v>54</v>
      </c>
      <c r="AA151" s="76" t="str">
        <f>VLOOKUP($Z151,Master!$A:$B,2,FALSE)</f>
        <v>kaos ombak</v>
      </c>
    </row>
    <row r="152" spans="1:27" ht="15">
      <c r="A152" s="77" t="str">
        <f t="shared" si="52"/>
        <v>kaos ombakBALANCE</v>
      </c>
      <c r="B152" s="77" t="str">
        <f t="shared" si="53"/>
        <v>kaos ombak</v>
      </c>
      <c r="C152" s="53" t="s">
        <v>118</v>
      </c>
      <c r="D152" s="54">
        <f t="shared" ref="D152:U152" si="60">D150-D151</f>
        <v>0</v>
      </c>
      <c r="E152" s="54">
        <f t="shared" si="60"/>
        <v>0</v>
      </c>
      <c r="F152" s="54">
        <f t="shared" si="60"/>
        <v>0</v>
      </c>
      <c r="G152" s="54">
        <f t="shared" si="60"/>
        <v>0</v>
      </c>
      <c r="H152" s="54">
        <f t="shared" si="60"/>
        <v>0</v>
      </c>
      <c r="I152" s="54">
        <f t="shared" si="60"/>
        <v>0</v>
      </c>
      <c r="J152" s="54">
        <f t="shared" si="60"/>
        <v>0</v>
      </c>
      <c r="K152" s="54">
        <f t="shared" si="60"/>
        <v>0</v>
      </c>
      <c r="L152" s="54">
        <f t="shared" si="60"/>
        <v>0</v>
      </c>
      <c r="M152" s="54">
        <f t="shared" si="60"/>
        <v>0</v>
      </c>
      <c r="N152" s="54">
        <f t="shared" si="60"/>
        <v>0</v>
      </c>
      <c r="O152" s="54">
        <f t="shared" si="60"/>
        <v>0</v>
      </c>
      <c r="P152" s="54">
        <f t="shared" si="60"/>
        <v>0</v>
      </c>
      <c r="Q152" s="54">
        <f t="shared" si="60"/>
        <v>0</v>
      </c>
      <c r="R152" s="54">
        <f t="shared" si="60"/>
        <v>0</v>
      </c>
      <c r="S152" s="54">
        <f t="shared" si="60"/>
        <v>0</v>
      </c>
      <c r="T152" s="54">
        <f t="shared" si="60"/>
        <v>0</v>
      </c>
      <c r="U152" s="54">
        <f t="shared" si="60"/>
        <v>0</v>
      </c>
      <c r="W152" s="71">
        <f t="shared" si="51"/>
        <v>0</v>
      </c>
      <c r="Z152" s="71">
        <f t="shared" si="55"/>
        <v>54</v>
      </c>
      <c r="AA152" s="78" t="str">
        <f>VLOOKUP($Z152,Master!$A:$B,2,FALSE)</f>
        <v>kaos ombak</v>
      </c>
    </row>
    <row r="153" spans="1:27" ht="15">
      <c r="A153" s="73" t="str">
        <f t="shared" si="52"/>
        <v>kaos banana kecilIN</v>
      </c>
      <c r="B153" s="73" t="str">
        <f t="shared" si="53"/>
        <v>kaos banana kecil</v>
      </c>
      <c r="C153" s="51" t="s">
        <v>18</v>
      </c>
      <c r="D153" s="63">
        <f>SUMIF(In!$B:$B,Stock!$B153,In!C:C)</f>
        <v>0</v>
      </c>
      <c r="E153" s="63">
        <f>SUMIF(In!$B:$B,Stock!$B153,In!D:D)+D155</f>
        <v>0</v>
      </c>
      <c r="F153" s="63">
        <f>SUMIF(In!$B:$B,Stock!$B153,In!E:E)+E155</f>
        <v>0</v>
      </c>
      <c r="G153" s="63">
        <f>SUMIF(In!$B:$B,Stock!$B153,In!F:F)+F155</f>
        <v>0</v>
      </c>
      <c r="H153" s="63">
        <f>SUMIF(In!$B:$B,Stock!$B153,In!G:G)+G155</f>
        <v>0</v>
      </c>
      <c r="I153" s="63">
        <f>SUMIF(In!$B:$B,Stock!$B153,In!H:H)+H155</f>
        <v>0</v>
      </c>
      <c r="J153" s="63">
        <f>SUMIF(In!$B:$B,Stock!$B153,In!I:I)+I155</f>
        <v>0</v>
      </c>
      <c r="K153" s="63">
        <f>SUMIF(In!$B:$B,Stock!$B153,In!J:J)+J155</f>
        <v>0</v>
      </c>
      <c r="L153" s="63">
        <f>SUMIF(In!$B:$B,Stock!$B153,In!K:K)+K155</f>
        <v>0</v>
      </c>
      <c r="M153" s="63">
        <f>SUMIF(In!$B:$B,Stock!$B153,In!L:L)+L155</f>
        <v>0</v>
      </c>
      <c r="N153" s="63">
        <f>SUMIF(In!$B:$B,Stock!$B153,In!M:M)+M155</f>
        <v>0</v>
      </c>
      <c r="O153" s="63">
        <f>SUMIF(In!$B:$B,Stock!$B153,In!N:N)+N155</f>
        <v>0</v>
      </c>
      <c r="P153" s="63">
        <f>SUMIF(In!$B:$B,Stock!$B153,In!O:O)+O155</f>
        <v>0</v>
      </c>
      <c r="Q153" s="63">
        <f>SUMIF(In!$B:$B,Stock!$B153,In!P:P)+P155</f>
        <v>0</v>
      </c>
      <c r="R153" s="63">
        <f>SUMIF(In!$B:$B,Stock!$B153,In!Q:Q)+Q155</f>
        <v>0</v>
      </c>
      <c r="S153" s="63">
        <f>SUMIF(In!$B:$B,Stock!$B153,In!R:R)+R155</f>
        <v>0</v>
      </c>
      <c r="T153" s="63">
        <f>SUMIF(In!$B:$B,Stock!$B153,In!S:S)+S155</f>
        <v>0</v>
      </c>
      <c r="U153" s="63">
        <f>SUMIF(In!$B:$B,Stock!$B153,In!T:T)+T155</f>
        <v>0</v>
      </c>
      <c r="W153" s="64">
        <f t="shared" si="51"/>
        <v>0</v>
      </c>
      <c r="Z153" s="64">
        <f t="shared" si="55"/>
        <v>55</v>
      </c>
      <c r="AA153" s="74" t="str">
        <f>VLOOKUP($Z153,Master!$A:$B,2,FALSE)</f>
        <v>kaos banana kecil</v>
      </c>
    </row>
    <row r="154" spans="1:27" ht="15">
      <c r="A154" s="75" t="str">
        <f t="shared" si="52"/>
        <v>kaos banana kecilOUT</v>
      </c>
      <c r="B154" s="75" t="str">
        <f t="shared" si="53"/>
        <v>kaos banana kecil</v>
      </c>
      <c r="C154" s="52" t="s">
        <v>19</v>
      </c>
      <c r="D154" s="67">
        <f>SUMIF(Out!$B:$B,Stock!$B154,Out!C:C)</f>
        <v>0</v>
      </c>
      <c r="E154" s="67">
        <f>SUMIF(Out!$B:$B,Stock!$B154,Out!D:D)</f>
        <v>0</v>
      </c>
      <c r="F154" s="67">
        <f>SUMIF(Out!$B:$B,Stock!$B154,Out!E:E)</f>
        <v>0</v>
      </c>
      <c r="G154" s="67">
        <f>SUMIF(Out!$B:$B,Stock!$B154,Out!F:F)</f>
        <v>0</v>
      </c>
      <c r="H154" s="67">
        <f>SUMIF(Out!$B:$B,Stock!$B154,Out!G:G)</f>
        <v>0</v>
      </c>
      <c r="I154" s="67">
        <f>SUMIF(Out!$B:$B,Stock!$B154,Out!H:H)</f>
        <v>0</v>
      </c>
      <c r="J154" s="67">
        <f>SUMIF(Out!$B:$B,Stock!$B154,Out!I:I)</f>
        <v>0</v>
      </c>
      <c r="K154" s="67">
        <f>SUMIF(Out!$B:$B,Stock!$B154,Out!J:J)</f>
        <v>0</v>
      </c>
      <c r="L154" s="67">
        <f>SUMIF(Out!$B:$B,Stock!$B154,Out!K:K)</f>
        <v>0</v>
      </c>
      <c r="M154" s="67">
        <f>SUMIF(Out!$B:$B,Stock!$B154,Out!L:L)</f>
        <v>0</v>
      </c>
      <c r="N154" s="67">
        <f>SUMIF(Out!$B:$B,Stock!$B154,Out!M:M)</f>
        <v>0</v>
      </c>
      <c r="O154" s="67">
        <f>SUMIF(Out!$B:$B,Stock!$B154,Out!N:N)</f>
        <v>0</v>
      </c>
      <c r="P154" s="67">
        <f>SUMIF(Out!$B:$B,Stock!$B154,Out!O:O)</f>
        <v>0</v>
      </c>
      <c r="Q154" s="67">
        <f>SUMIF(Out!$B:$B,Stock!$B154,Out!P:P)</f>
        <v>0</v>
      </c>
      <c r="R154" s="67">
        <f>SUMIF(Out!$B:$B,Stock!$B154,Out!Q:Q)</f>
        <v>0</v>
      </c>
      <c r="S154" s="67">
        <f>SUMIF(Out!$B:$B,Stock!$B154,Out!R:R)</f>
        <v>0</v>
      </c>
      <c r="T154" s="67">
        <f>SUMIF(Out!$B:$B,Stock!$B154,Out!S:S)</f>
        <v>0</v>
      </c>
      <c r="U154" s="67">
        <f>SUMIF(Out!$B:$B,Stock!$B154,Out!T:T)</f>
        <v>0</v>
      </c>
      <c r="W154" s="68">
        <f t="shared" si="51"/>
        <v>0</v>
      </c>
      <c r="Z154" s="68">
        <f t="shared" si="55"/>
        <v>55</v>
      </c>
      <c r="AA154" s="76" t="str">
        <f>VLOOKUP($Z154,Master!$A:$B,2,FALSE)</f>
        <v>kaos banana kecil</v>
      </c>
    </row>
    <row r="155" spans="1:27" ht="15">
      <c r="A155" s="77" t="str">
        <f t="shared" si="52"/>
        <v>kaos banana kecilBALANCE</v>
      </c>
      <c r="B155" s="77" t="str">
        <f t="shared" si="53"/>
        <v>kaos banana kecil</v>
      </c>
      <c r="C155" s="53" t="s">
        <v>118</v>
      </c>
      <c r="D155" s="54">
        <f t="shared" ref="D155:U155" si="61">D153-D154</f>
        <v>0</v>
      </c>
      <c r="E155" s="54">
        <f t="shared" si="61"/>
        <v>0</v>
      </c>
      <c r="F155" s="54">
        <f t="shared" si="61"/>
        <v>0</v>
      </c>
      <c r="G155" s="54">
        <f t="shared" si="61"/>
        <v>0</v>
      </c>
      <c r="H155" s="54">
        <f t="shared" si="61"/>
        <v>0</v>
      </c>
      <c r="I155" s="54">
        <f t="shared" si="61"/>
        <v>0</v>
      </c>
      <c r="J155" s="54">
        <f t="shared" si="61"/>
        <v>0</v>
      </c>
      <c r="K155" s="54">
        <f t="shared" si="61"/>
        <v>0</v>
      </c>
      <c r="L155" s="54">
        <f t="shared" si="61"/>
        <v>0</v>
      </c>
      <c r="M155" s="54">
        <f t="shared" si="61"/>
        <v>0</v>
      </c>
      <c r="N155" s="54">
        <f t="shared" si="61"/>
        <v>0</v>
      </c>
      <c r="O155" s="54">
        <f t="shared" si="61"/>
        <v>0</v>
      </c>
      <c r="P155" s="54">
        <f t="shared" si="61"/>
        <v>0</v>
      </c>
      <c r="Q155" s="54">
        <f t="shared" si="61"/>
        <v>0</v>
      </c>
      <c r="R155" s="54">
        <f t="shared" si="61"/>
        <v>0</v>
      </c>
      <c r="S155" s="54">
        <f t="shared" si="61"/>
        <v>0</v>
      </c>
      <c r="T155" s="54">
        <f t="shared" si="61"/>
        <v>0</v>
      </c>
      <c r="U155" s="54">
        <f t="shared" si="61"/>
        <v>0</v>
      </c>
      <c r="W155" s="71">
        <f t="shared" si="51"/>
        <v>0</v>
      </c>
      <c r="Z155" s="71">
        <f t="shared" si="55"/>
        <v>55</v>
      </c>
      <c r="AA155" s="78" t="str">
        <f>VLOOKUP($Z155,Master!$A:$B,2,FALSE)</f>
        <v>kaos banana kecil</v>
      </c>
    </row>
    <row r="156" spans="1:27" ht="15">
      <c r="A156" s="73" t="str">
        <f t="shared" si="52"/>
        <v>kaos banana besarIN</v>
      </c>
      <c r="B156" s="73" t="str">
        <f t="shared" si="53"/>
        <v>kaos banana besar</v>
      </c>
      <c r="C156" s="51" t="s">
        <v>18</v>
      </c>
      <c r="D156" s="63">
        <f>SUMIF(In!$B:$B,Stock!$B156,In!C:C)</f>
        <v>0</v>
      </c>
      <c r="E156" s="63">
        <f>SUMIF(In!$B:$B,Stock!$B156,In!D:D)+D158</f>
        <v>0</v>
      </c>
      <c r="F156" s="63">
        <f>SUMIF(In!$B:$B,Stock!$B156,In!E:E)+E158</f>
        <v>0</v>
      </c>
      <c r="G156" s="63">
        <f>SUMIF(In!$B:$B,Stock!$B156,In!F:F)+F158</f>
        <v>0</v>
      </c>
      <c r="H156" s="63">
        <f>SUMIF(In!$B:$B,Stock!$B156,In!G:G)+G158</f>
        <v>0</v>
      </c>
      <c r="I156" s="63">
        <f>SUMIF(In!$B:$B,Stock!$B156,In!H:H)+H158</f>
        <v>0</v>
      </c>
      <c r="J156" s="63">
        <f>SUMIF(In!$B:$B,Stock!$B156,In!I:I)+I158</f>
        <v>0</v>
      </c>
      <c r="K156" s="63">
        <f>SUMIF(In!$B:$B,Stock!$B156,In!J:J)+J158</f>
        <v>0</v>
      </c>
      <c r="L156" s="63">
        <f>SUMIF(In!$B:$B,Stock!$B156,In!K:K)+K158</f>
        <v>0</v>
      </c>
      <c r="M156" s="63">
        <f>SUMIF(In!$B:$B,Stock!$B156,In!L:L)+L158</f>
        <v>0</v>
      </c>
      <c r="N156" s="63">
        <f>SUMIF(In!$B:$B,Stock!$B156,In!M:M)+M158</f>
        <v>0</v>
      </c>
      <c r="O156" s="63">
        <f>SUMIF(In!$B:$B,Stock!$B156,In!N:N)+N158</f>
        <v>0</v>
      </c>
      <c r="P156" s="63">
        <f>SUMIF(In!$B:$B,Stock!$B156,In!O:O)+O158</f>
        <v>0</v>
      </c>
      <c r="Q156" s="63">
        <f>SUMIF(In!$B:$B,Stock!$B156,In!P:P)+P158</f>
        <v>0</v>
      </c>
      <c r="R156" s="63">
        <f>SUMIF(In!$B:$B,Stock!$B156,In!Q:Q)+Q158</f>
        <v>0</v>
      </c>
      <c r="S156" s="63">
        <f>SUMIF(In!$B:$B,Stock!$B156,In!R:R)+R158</f>
        <v>0</v>
      </c>
      <c r="T156" s="63">
        <f>SUMIF(In!$B:$B,Stock!$B156,In!S:S)+S158</f>
        <v>0</v>
      </c>
      <c r="U156" s="63">
        <f>SUMIF(In!$B:$B,Stock!$B156,In!T:T)+T158</f>
        <v>0</v>
      </c>
      <c r="W156" s="64">
        <f t="shared" si="51"/>
        <v>0</v>
      </c>
      <c r="Z156" s="64">
        <f t="shared" si="55"/>
        <v>56</v>
      </c>
      <c r="AA156" s="74" t="str">
        <f>VLOOKUP($Z156,Master!$A:$B,2,FALSE)</f>
        <v>kaos banana besar</v>
      </c>
    </row>
    <row r="157" spans="1:27" ht="15">
      <c r="A157" s="75" t="str">
        <f t="shared" si="52"/>
        <v>kaos banana besarOUT</v>
      </c>
      <c r="B157" s="75" t="str">
        <f t="shared" si="53"/>
        <v>kaos banana besar</v>
      </c>
      <c r="C157" s="52" t="s">
        <v>19</v>
      </c>
      <c r="D157" s="67">
        <f>SUMIF(Out!$B:$B,Stock!$B157,Out!C:C)</f>
        <v>0</v>
      </c>
      <c r="E157" s="67">
        <f>SUMIF(Out!$B:$B,Stock!$B157,Out!D:D)</f>
        <v>0</v>
      </c>
      <c r="F157" s="67">
        <f>SUMIF(Out!$B:$B,Stock!$B157,Out!E:E)</f>
        <v>0</v>
      </c>
      <c r="G157" s="67">
        <f>SUMIF(Out!$B:$B,Stock!$B157,Out!F:F)</f>
        <v>0</v>
      </c>
      <c r="H157" s="67">
        <f>SUMIF(Out!$B:$B,Stock!$B157,Out!G:G)</f>
        <v>0</v>
      </c>
      <c r="I157" s="67">
        <f>SUMIF(Out!$B:$B,Stock!$B157,Out!H:H)</f>
        <v>0</v>
      </c>
      <c r="J157" s="67">
        <f>SUMIF(Out!$B:$B,Stock!$B157,Out!I:I)</f>
        <v>0</v>
      </c>
      <c r="K157" s="67">
        <f>SUMIF(Out!$B:$B,Stock!$B157,Out!J:J)</f>
        <v>0</v>
      </c>
      <c r="L157" s="67">
        <f>SUMIF(Out!$B:$B,Stock!$B157,Out!K:K)</f>
        <v>0</v>
      </c>
      <c r="M157" s="67">
        <f>SUMIF(Out!$B:$B,Stock!$B157,Out!L:L)</f>
        <v>0</v>
      </c>
      <c r="N157" s="67">
        <f>SUMIF(Out!$B:$B,Stock!$B157,Out!M:M)</f>
        <v>0</v>
      </c>
      <c r="O157" s="67">
        <f>SUMIF(Out!$B:$B,Stock!$B157,Out!N:N)</f>
        <v>0</v>
      </c>
      <c r="P157" s="67">
        <f>SUMIF(Out!$B:$B,Stock!$B157,Out!O:O)</f>
        <v>0</v>
      </c>
      <c r="Q157" s="67">
        <f>SUMIF(Out!$B:$B,Stock!$B157,Out!P:P)</f>
        <v>0</v>
      </c>
      <c r="R157" s="67">
        <f>SUMIF(Out!$B:$B,Stock!$B157,Out!Q:Q)</f>
        <v>0</v>
      </c>
      <c r="S157" s="67">
        <f>SUMIF(Out!$B:$B,Stock!$B157,Out!R:R)</f>
        <v>0</v>
      </c>
      <c r="T157" s="67">
        <f>SUMIF(Out!$B:$B,Stock!$B157,Out!S:S)</f>
        <v>0</v>
      </c>
      <c r="U157" s="67">
        <f>SUMIF(Out!$B:$B,Stock!$B157,Out!T:T)</f>
        <v>0</v>
      </c>
      <c r="W157" s="68">
        <f t="shared" si="51"/>
        <v>0</v>
      </c>
      <c r="Z157" s="68">
        <f t="shared" si="55"/>
        <v>56</v>
      </c>
      <c r="AA157" s="76" t="str">
        <f>VLOOKUP($Z157,Master!$A:$B,2,FALSE)</f>
        <v>kaos banana besar</v>
      </c>
    </row>
    <row r="158" spans="1:27" ht="15">
      <c r="A158" s="77" t="str">
        <f t="shared" si="52"/>
        <v>kaos banana besarBALANCE</v>
      </c>
      <c r="B158" s="77" t="str">
        <f t="shared" si="53"/>
        <v>kaos banana besar</v>
      </c>
      <c r="C158" s="53" t="s">
        <v>118</v>
      </c>
      <c r="D158" s="54">
        <f t="shared" ref="D158:U158" si="62">D156-D157</f>
        <v>0</v>
      </c>
      <c r="E158" s="54">
        <f t="shared" si="62"/>
        <v>0</v>
      </c>
      <c r="F158" s="54">
        <f t="shared" si="62"/>
        <v>0</v>
      </c>
      <c r="G158" s="54">
        <f t="shared" si="62"/>
        <v>0</v>
      </c>
      <c r="H158" s="54">
        <f t="shared" si="62"/>
        <v>0</v>
      </c>
      <c r="I158" s="54">
        <f t="shared" si="62"/>
        <v>0</v>
      </c>
      <c r="J158" s="54">
        <f t="shared" si="62"/>
        <v>0</v>
      </c>
      <c r="K158" s="54">
        <f t="shared" si="62"/>
        <v>0</v>
      </c>
      <c r="L158" s="54">
        <f t="shared" si="62"/>
        <v>0</v>
      </c>
      <c r="M158" s="54">
        <f t="shared" si="62"/>
        <v>0</v>
      </c>
      <c r="N158" s="54">
        <f t="shared" si="62"/>
        <v>0</v>
      </c>
      <c r="O158" s="54">
        <f t="shared" si="62"/>
        <v>0</v>
      </c>
      <c r="P158" s="54">
        <f t="shared" si="62"/>
        <v>0</v>
      </c>
      <c r="Q158" s="54">
        <f t="shared" si="62"/>
        <v>0</v>
      </c>
      <c r="R158" s="54">
        <f t="shared" si="62"/>
        <v>0</v>
      </c>
      <c r="S158" s="54">
        <f t="shared" si="62"/>
        <v>0</v>
      </c>
      <c r="T158" s="54">
        <f t="shared" si="62"/>
        <v>0</v>
      </c>
      <c r="U158" s="54">
        <f t="shared" si="62"/>
        <v>0</v>
      </c>
      <c r="W158" s="71">
        <f t="shared" si="51"/>
        <v>0</v>
      </c>
      <c r="Z158" s="71">
        <f t="shared" si="55"/>
        <v>56</v>
      </c>
      <c r="AA158" s="78" t="str">
        <f>VLOOKUP($Z158,Master!$A:$B,2,FALSE)</f>
        <v>kaos banana besar</v>
      </c>
    </row>
    <row r="159" spans="1:27" ht="15">
      <c r="A159" s="73" t="str">
        <f t="shared" si="52"/>
        <v>kaos banana krahIN</v>
      </c>
      <c r="B159" s="73" t="str">
        <f t="shared" si="53"/>
        <v>kaos banana krah</v>
      </c>
      <c r="C159" s="51" t="s">
        <v>18</v>
      </c>
      <c r="D159" s="63">
        <f>SUMIF(In!$B:$B,Stock!$B159,In!C:C)</f>
        <v>0</v>
      </c>
      <c r="E159" s="63">
        <f>SUMIF(In!$B:$B,Stock!$B159,In!D:D)+D161</f>
        <v>0</v>
      </c>
      <c r="F159" s="63">
        <f>SUMIF(In!$B:$B,Stock!$B159,In!E:E)+E161</f>
        <v>0</v>
      </c>
      <c r="G159" s="63">
        <f>SUMIF(In!$B:$B,Stock!$B159,In!F:F)+F161</f>
        <v>0</v>
      </c>
      <c r="H159" s="63">
        <f>SUMIF(In!$B:$B,Stock!$B159,In!G:G)+G161</f>
        <v>0</v>
      </c>
      <c r="I159" s="63">
        <f>SUMIF(In!$B:$B,Stock!$B159,In!H:H)+H161</f>
        <v>0</v>
      </c>
      <c r="J159" s="63">
        <f>SUMIF(In!$B:$B,Stock!$B159,In!I:I)+I161</f>
        <v>0</v>
      </c>
      <c r="K159" s="63">
        <f>SUMIF(In!$B:$B,Stock!$B159,In!J:J)+J161</f>
        <v>0</v>
      </c>
      <c r="L159" s="63">
        <f>SUMIF(In!$B:$B,Stock!$B159,In!K:K)+K161</f>
        <v>0</v>
      </c>
      <c r="M159" s="63">
        <f>SUMIF(In!$B:$B,Stock!$B159,In!L:L)+L161</f>
        <v>0</v>
      </c>
      <c r="N159" s="63">
        <f>SUMIF(In!$B:$B,Stock!$B159,In!M:M)+M161</f>
        <v>0</v>
      </c>
      <c r="O159" s="63">
        <f>SUMIF(In!$B:$B,Stock!$B159,In!N:N)+N161</f>
        <v>0</v>
      </c>
      <c r="P159" s="63">
        <f>SUMIF(In!$B:$B,Stock!$B159,In!O:O)+O161</f>
        <v>0</v>
      </c>
      <c r="Q159" s="63">
        <f>SUMIF(In!$B:$B,Stock!$B159,In!P:P)+P161</f>
        <v>0</v>
      </c>
      <c r="R159" s="63">
        <f>SUMIF(In!$B:$B,Stock!$B159,In!Q:Q)+Q161</f>
        <v>0</v>
      </c>
      <c r="S159" s="63">
        <f>SUMIF(In!$B:$B,Stock!$B159,In!R:R)+R161</f>
        <v>0</v>
      </c>
      <c r="T159" s="63">
        <f>SUMIF(In!$B:$B,Stock!$B159,In!S:S)+S161</f>
        <v>0</v>
      </c>
      <c r="U159" s="63">
        <f>SUMIF(In!$B:$B,Stock!$B159,In!T:T)+T161</f>
        <v>0</v>
      </c>
      <c r="W159" s="64">
        <f t="shared" si="51"/>
        <v>0</v>
      </c>
      <c r="Z159" s="64">
        <f t="shared" si="55"/>
        <v>57</v>
      </c>
      <c r="AA159" s="74" t="str">
        <f>VLOOKUP($Z159,Master!$A:$B,2,FALSE)</f>
        <v>kaos banana krah</v>
      </c>
    </row>
    <row r="160" spans="1:27" ht="15">
      <c r="A160" s="75" t="str">
        <f t="shared" si="52"/>
        <v>kaos banana krahOUT</v>
      </c>
      <c r="B160" s="75" t="str">
        <f t="shared" si="53"/>
        <v>kaos banana krah</v>
      </c>
      <c r="C160" s="52" t="s">
        <v>19</v>
      </c>
      <c r="D160" s="67">
        <f>SUMIF(Out!$B:$B,Stock!$B160,Out!C:C)</f>
        <v>0</v>
      </c>
      <c r="E160" s="67">
        <f>SUMIF(Out!$B:$B,Stock!$B160,Out!D:D)</f>
        <v>0</v>
      </c>
      <c r="F160" s="67">
        <f>SUMIF(Out!$B:$B,Stock!$B160,Out!E:E)</f>
        <v>0</v>
      </c>
      <c r="G160" s="67">
        <f>SUMIF(Out!$B:$B,Stock!$B160,Out!F:F)</f>
        <v>0</v>
      </c>
      <c r="H160" s="67">
        <f>SUMIF(Out!$B:$B,Stock!$B160,Out!G:G)</f>
        <v>0</v>
      </c>
      <c r="I160" s="67">
        <f>SUMIF(Out!$B:$B,Stock!$B160,Out!H:H)</f>
        <v>0</v>
      </c>
      <c r="J160" s="67">
        <f>SUMIF(Out!$B:$B,Stock!$B160,Out!I:I)</f>
        <v>0</v>
      </c>
      <c r="K160" s="67">
        <f>SUMIF(Out!$B:$B,Stock!$B160,Out!J:J)</f>
        <v>0</v>
      </c>
      <c r="L160" s="67">
        <f>SUMIF(Out!$B:$B,Stock!$B160,Out!K:K)</f>
        <v>0</v>
      </c>
      <c r="M160" s="67">
        <f>SUMIF(Out!$B:$B,Stock!$B160,Out!L:L)</f>
        <v>0</v>
      </c>
      <c r="N160" s="67">
        <f>SUMIF(Out!$B:$B,Stock!$B160,Out!M:M)</f>
        <v>0</v>
      </c>
      <c r="O160" s="67">
        <f>SUMIF(Out!$B:$B,Stock!$B160,Out!N:N)</f>
        <v>0</v>
      </c>
      <c r="P160" s="67">
        <f>SUMIF(Out!$B:$B,Stock!$B160,Out!O:O)</f>
        <v>0</v>
      </c>
      <c r="Q160" s="67">
        <f>SUMIF(Out!$B:$B,Stock!$B160,Out!P:P)</f>
        <v>0</v>
      </c>
      <c r="R160" s="67">
        <f>SUMIF(Out!$B:$B,Stock!$B160,Out!Q:Q)</f>
        <v>0</v>
      </c>
      <c r="S160" s="67">
        <f>SUMIF(Out!$B:$B,Stock!$B160,Out!R:R)</f>
        <v>0</v>
      </c>
      <c r="T160" s="67">
        <f>SUMIF(Out!$B:$B,Stock!$B160,Out!S:S)</f>
        <v>0</v>
      </c>
      <c r="U160" s="67">
        <f>SUMIF(Out!$B:$B,Stock!$B160,Out!T:T)</f>
        <v>0</v>
      </c>
      <c r="W160" s="68">
        <f t="shared" si="51"/>
        <v>0</v>
      </c>
      <c r="Z160" s="68">
        <f t="shared" si="55"/>
        <v>57</v>
      </c>
      <c r="AA160" s="76" t="str">
        <f>VLOOKUP($Z160,Master!$A:$B,2,FALSE)</f>
        <v>kaos banana krah</v>
      </c>
    </row>
    <row r="161" spans="1:27" ht="15">
      <c r="A161" s="77" t="str">
        <f t="shared" si="52"/>
        <v>kaos banana krahBALANCE</v>
      </c>
      <c r="B161" s="77" t="str">
        <f t="shared" si="53"/>
        <v>kaos banana krah</v>
      </c>
      <c r="C161" s="53" t="s">
        <v>118</v>
      </c>
      <c r="D161" s="54">
        <f t="shared" ref="D161:U161" si="63">D159-D160</f>
        <v>0</v>
      </c>
      <c r="E161" s="54">
        <f t="shared" si="63"/>
        <v>0</v>
      </c>
      <c r="F161" s="54">
        <f t="shared" si="63"/>
        <v>0</v>
      </c>
      <c r="G161" s="54">
        <f t="shared" si="63"/>
        <v>0</v>
      </c>
      <c r="H161" s="54">
        <f t="shared" si="63"/>
        <v>0</v>
      </c>
      <c r="I161" s="54">
        <f t="shared" si="63"/>
        <v>0</v>
      </c>
      <c r="J161" s="54">
        <f t="shared" si="63"/>
        <v>0</v>
      </c>
      <c r="K161" s="54">
        <f t="shared" si="63"/>
        <v>0</v>
      </c>
      <c r="L161" s="54">
        <f t="shared" si="63"/>
        <v>0</v>
      </c>
      <c r="M161" s="54">
        <f t="shared" si="63"/>
        <v>0</v>
      </c>
      <c r="N161" s="54">
        <f t="shared" si="63"/>
        <v>0</v>
      </c>
      <c r="O161" s="54">
        <f t="shared" si="63"/>
        <v>0</v>
      </c>
      <c r="P161" s="54">
        <f t="shared" si="63"/>
        <v>0</v>
      </c>
      <c r="Q161" s="54">
        <f t="shared" si="63"/>
        <v>0</v>
      </c>
      <c r="R161" s="54">
        <f t="shared" si="63"/>
        <v>0</v>
      </c>
      <c r="S161" s="54">
        <f t="shared" si="63"/>
        <v>0</v>
      </c>
      <c r="T161" s="54">
        <f t="shared" si="63"/>
        <v>0</v>
      </c>
      <c r="U161" s="54">
        <f t="shared" si="63"/>
        <v>0</v>
      </c>
      <c r="W161" s="71">
        <f t="shared" si="51"/>
        <v>0</v>
      </c>
      <c r="Z161" s="71">
        <f t="shared" si="55"/>
        <v>57</v>
      </c>
      <c r="AA161" s="78" t="str">
        <f>VLOOKUP($Z161,Master!$A:$B,2,FALSE)</f>
        <v>kaos banana krah</v>
      </c>
    </row>
    <row r="162" spans="1:27" ht="15">
      <c r="A162" s="73" t="str">
        <f t="shared" si="52"/>
        <v>kaos banana TPIN</v>
      </c>
      <c r="B162" s="73" t="str">
        <f t="shared" si="53"/>
        <v>kaos banana TP</v>
      </c>
      <c r="C162" s="51" t="s">
        <v>18</v>
      </c>
      <c r="D162" s="63">
        <f>SUMIF(In!$B:$B,Stock!$B162,In!C:C)</f>
        <v>0</v>
      </c>
      <c r="E162" s="63">
        <f>SUMIF(In!$B:$B,Stock!$B162,In!D:D)+D164</f>
        <v>0</v>
      </c>
      <c r="F162" s="63">
        <f>SUMIF(In!$B:$B,Stock!$B162,In!E:E)+E164</f>
        <v>0</v>
      </c>
      <c r="G162" s="63">
        <f>SUMIF(In!$B:$B,Stock!$B162,In!F:F)+F164</f>
        <v>0</v>
      </c>
      <c r="H162" s="63">
        <f>SUMIF(In!$B:$B,Stock!$B162,In!G:G)+G164</f>
        <v>0</v>
      </c>
      <c r="I162" s="63">
        <f>SUMIF(In!$B:$B,Stock!$B162,In!H:H)+H164</f>
        <v>0</v>
      </c>
      <c r="J162" s="63">
        <f>SUMIF(In!$B:$B,Stock!$B162,In!I:I)+I164</f>
        <v>0</v>
      </c>
      <c r="K162" s="63">
        <f>SUMIF(In!$B:$B,Stock!$B162,In!J:J)+J164</f>
        <v>0</v>
      </c>
      <c r="L162" s="63">
        <f>SUMIF(In!$B:$B,Stock!$B162,In!K:K)+K164</f>
        <v>0</v>
      </c>
      <c r="M162" s="63">
        <f>SUMIF(In!$B:$B,Stock!$B162,In!L:L)+L164</f>
        <v>0</v>
      </c>
      <c r="N162" s="63">
        <f>SUMIF(In!$B:$B,Stock!$B162,In!M:M)+M164</f>
        <v>0</v>
      </c>
      <c r="O162" s="63">
        <f>SUMIF(In!$B:$B,Stock!$B162,In!N:N)+N164</f>
        <v>0</v>
      </c>
      <c r="P162" s="63">
        <f>SUMIF(In!$B:$B,Stock!$B162,In!O:O)+O164</f>
        <v>0</v>
      </c>
      <c r="Q162" s="63">
        <f>SUMIF(In!$B:$B,Stock!$B162,In!P:P)+P164</f>
        <v>0</v>
      </c>
      <c r="R162" s="63">
        <f>SUMIF(In!$B:$B,Stock!$B162,In!Q:Q)+Q164</f>
        <v>0</v>
      </c>
      <c r="S162" s="63">
        <f>SUMIF(In!$B:$B,Stock!$B162,In!R:R)+R164</f>
        <v>0</v>
      </c>
      <c r="T162" s="63">
        <f>SUMIF(In!$B:$B,Stock!$B162,In!S:S)+S164</f>
        <v>0</v>
      </c>
      <c r="U162" s="63">
        <f>SUMIF(In!$B:$B,Stock!$B162,In!T:T)+T164</f>
        <v>0</v>
      </c>
      <c r="W162" s="64">
        <f t="shared" si="51"/>
        <v>0</v>
      </c>
      <c r="Z162" s="64">
        <f t="shared" si="55"/>
        <v>58</v>
      </c>
      <c r="AA162" s="74" t="str">
        <f>VLOOKUP($Z162,Master!$A:$B,2,FALSE)</f>
        <v>kaos banana TP</v>
      </c>
    </row>
    <row r="163" spans="1:27" ht="15">
      <c r="A163" s="75" t="str">
        <f t="shared" si="52"/>
        <v>kaos banana TPOUT</v>
      </c>
      <c r="B163" s="75" t="str">
        <f t="shared" si="53"/>
        <v>kaos banana TP</v>
      </c>
      <c r="C163" s="52" t="s">
        <v>19</v>
      </c>
      <c r="D163" s="67">
        <f>SUMIF(Out!$B:$B,Stock!$B163,Out!C:C)</f>
        <v>0</v>
      </c>
      <c r="E163" s="67">
        <f>SUMIF(Out!$B:$B,Stock!$B163,Out!D:D)</f>
        <v>0</v>
      </c>
      <c r="F163" s="67">
        <f>SUMIF(Out!$B:$B,Stock!$B163,Out!E:E)</f>
        <v>0</v>
      </c>
      <c r="G163" s="67">
        <f>SUMIF(Out!$B:$B,Stock!$B163,Out!F:F)</f>
        <v>0</v>
      </c>
      <c r="H163" s="67">
        <f>SUMIF(Out!$B:$B,Stock!$B163,Out!G:G)</f>
        <v>0</v>
      </c>
      <c r="I163" s="67">
        <f>SUMIF(Out!$B:$B,Stock!$B163,Out!H:H)</f>
        <v>0</v>
      </c>
      <c r="J163" s="67">
        <f>SUMIF(Out!$B:$B,Stock!$B163,Out!I:I)</f>
        <v>0</v>
      </c>
      <c r="K163" s="67">
        <f>SUMIF(Out!$B:$B,Stock!$B163,Out!J:J)</f>
        <v>0</v>
      </c>
      <c r="L163" s="67">
        <f>SUMIF(Out!$B:$B,Stock!$B163,Out!K:K)</f>
        <v>0</v>
      </c>
      <c r="M163" s="67">
        <f>SUMIF(Out!$B:$B,Stock!$B163,Out!L:L)</f>
        <v>0</v>
      </c>
      <c r="N163" s="67">
        <f>SUMIF(Out!$B:$B,Stock!$B163,Out!M:M)</f>
        <v>0</v>
      </c>
      <c r="O163" s="67">
        <f>SUMIF(Out!$B:$B,Stock!$B163,Out!N:N)</f>
        <v>0</v>
      </c>
      <c r="P163" s="67">
        <f>SUMIF(Out!$B:$B,Stock!$B163,Out!O:O)</f>
        <v>0</v>
      </c>
      <c r="Q163" s="67">
        <f>SUMIF(Out!$B:$B,Stock!$B163,Out!P:P)</f>
        <v>0</v>
      </c>
      <c r="R163" s="67">
        <f>SUMIF(Out!$B:$B,Stock!$B163,Out!Q:Q)</f>
        <v>0</v>
      </c>
      <c r="S163" s="67">
        <f>SUMIF(Out!$B:$B,Stock!$B163,Out!R:R)</f>
        <v>0</v>
      </c>
      <c r="T163" s="67">
        <f>SUMIF(Out!$B:$B,Stock!$B163,Out!S:S)</f>
        <v>0</v>
      </c>
      <c r="U163" s="67">
        <f>SUMIF(Out!$B:$B,Stock!$B163,Out!T:T)</f>
        <v>0</v>
      </c>
      <c r="W163" s="68">
        <f t="shared" si="51"/>
        <v>0</v>
      </c>
      <c r="Z163" s="68">
        <f t="shared" si="55"/>
        <v>58</v>
      </c>
      <c r="AA163" s="76" t="str">
        <f>VLOOKUP($Z163,Master!$A:$B,2,FALSE)</f>
        <v>kaos banana TP</v>
      </c>
    </row>
    <row r="164" spans="1:27" ht="15">
      <c r="A164" s="77" t="str">
        <f t="shared" si="52"/>
        <v>kaos banana TPBALANCE</v>
      </c>
      <c r="B164" s="77" t="str">
        <f t="shared" si="53"/>
        <v>kaos banana TP</v>
      </c>
      <c r="C164" s="53" t="s">
        <v>118</v>
      </c>
      <c r="D164" s="54">
        <f t="shared" ref="D164:U164" si="64">D162-D163</f>
        <v>0</v>
      </c>
      <c r="E164" s="54">
        <f t="shared" si="64"/>
        <v>0</v>
      </c>
      <c r="F164" s="54">
        <f t="shared" si="64"/>
        <v>0</v>
      </c>
      <c r="G164" s="54">
        <f t="shared" si="64"/>
        <v>0</v>
      </c>
      <c r="H164" s="54">
        <f t="shared" si="64"/>
        <v>0</v>
      </c>
      <c r="I164" s="54">
        <f t="shared" si="64"/>
        <v>0</v>
      </c>
      <c r="J164" s="54">
        <f t="shared" si="64"/>
        <v>0</v>
      </c>
      <c r="K164" s="54">
        <f t="shared" si="64"/>
        <v>0</v>
      </c>
      <c r="L164" s="54">
        <f t="shared" si="64"/>
        <v>0</v>
      </c>
      <c r="M164" s="54">
        <f t="shared" si="64"/>
        <v>0</v>
      </c>
      <c r="N164" s="54">
        <f t="shared" si="64"/>
        <v>0</v>
      </c>
      <c r="O164" s="54">
        <f t="shared" si="64"/>
        <v>0</v>
      </c>
      <c r="P164" s="54">
        <f t="shared" si="64"/>
        <v>0</v>
      </c>
      <c r="Q164" s="54">
        <f t="shared" si="64"/>
        <v>0</v>
      </c>
      <c r="R164" s="54">
        <f t="shared" si="64"/>
        <v>0</v>
      </c>
      <c r="S164" s="54">
        <f t="shared" si="64"/>
        <v>0</v>
      </c>
      <c r="T164" s="54">
        <f t="shared" si="64"/>
        <v>0</v>
      </c>
      <c r="U164" s="54">
        <f t="shared" si="64"/>
        <v>0</v>
      </c>
      <c r="W164" s="71">
        <f t="shared" si="51"/>
        <v>0</v>
      </c>
      <c r="Z164" s="71">
        <f t="shared" si="55"/>
        <v>58</v>
      </c>
      <c r="AA164" s="78" t="str">
        <f>VLOOKUP($Z164,Master!$A:$B,2,FALSE)</f>
        <v>kaos banana TP</v>
      </c>
    </row>
    <row r="165" spans="1:27" ht="15">
      <c r="A165" s="73" t="str">
        <f t="shared" si="52"/>
        <v>Dress BananaIN</v>
      </c>
      <c r="B165" s="73" t="str">
        <f t="shared" si="53"/>
        <v>Dress Banana</v>
      </c>
      <c r="C165" s="51" t="s">
        <v>18</v>
      </c>
      <c r="D165" s="63">
        <f>SUMIF(In!$B:$B,Stock!$B165,In!C:C)</f>
        <v>0</v>
      </c>
      <c r="E165" s="63">
        <f>SUMIF(In!$B:$B,Stock!$B165,In!D:D)+D167</f>
        <v>0</v>
      </c>
      <c r="F165" s="63">
        <f>SUMIF(In!$B:$B,Stock!$B165,In!E:E)+E167</f>
        <v>0</v>
      </c>
      <c r="G165" s="63">
        <f>SUMIF(In!$B:$B,Stock!$B165,In!F:F)+F167</f>
        <v>0</v>
      </c>
      <c r="H165" s="63">
        <f>SUMIF(In!$B:$B,Stock!$B165,In!G:G)+G167</f>
        <v>0</v>
      </c>
      <c r="I165" s="63">
        <f>SUMIF(In!$B:$B,Stock!$B165,In!H:H)+H167</f>
        <v>0</v>
      </c>
      <c r="J165" s="63">
        <f>SUMIF(In!$B:$B,Stock!$B165,In!I:I)+I167</f>
        <v>0</v>
      </c>
      <c r="K165" s="63">
        <f>SUMIF(In!$B:$B,Stock!$B165,In!J:J)+J167</f>
        <v>0</v>
      </c>
      <c r="L165" s="63">
        <f>SUMIF(In!$B:$B,Stock!$B165,In!K:K)+K167</f>
        <v>0</v>
      </c>
      <c r="M165" s="63">
        <f>SUMIF(In!$B:$B,Stock!$B165,In!L:L)+L167</f>
        <v>0</v>
      </c>
      <c r="N165" s="63">
        <f>SUMIF(In!$B:$B,Stock!$B165,In!M:M)+M167</f>
        <v>0</v>
      </c>
      <c r="O165" s="63">
        <f>SUMIF(In!$B:$B,Stock!$B165,In!N:N)+N167</f>
        <v>0</v>
      </c>
      <c r="P165" s="63">
        <f>SUMIF(In!$B:$B,Stock!$B165,In!O:O)+O167</f>
        <v>0</v>
      </c>
      <c r="Q165" s="63">
        <f>SUMIF(In!$B:$B,Stock!$B165,In!P:P)+P167</f>
        <v>0</v>
      </c>
      <c r="R165" s="63">
        <f>SUMIF(In!$B:$B,Stock!$B165,In!Q:Q)+Q167</f>
        <v>0</v>
      </c>
      <c r="S165" s="63">
        <f>SUMIF(In!$B:$B,Stock!$B165,In!R:R)+R167</f>
        <v>0</v>
      </c>
      <c r="T165" s="63">
        <f>SUMIF(In!$B:$B,Stock!$B165,In!S:S)+S167</f>
        <v>0</v>
      </c>
      <c r="U165" s="63">
        <f>SUMIF(In!$B:$B,Stock!$B165,In!T:T)+T167</f>
        <v>0</v>
      </c>
      <c r="W165" s="64">
        <f t="shared" si="51"/>
        <v>0</v>
      </c>
      <c r="Z165" s="64">
        <f t="shared" si="55"/>
        <v>59</v>
      </c>
      <c r="AA165" s="74" t="str">
        <f>VLOOKUP($Z165,Master!$A:$B,2,FALSE)</f>
        <v>Dress Banana</v>
      </c>
    </row>
    <row r="166" spans="1:27" ht="15">
      <c r="A166" s="75" t="str">
        <f t="shared" si="52"/>
        <v>Dress BananaOUT</v>
      </c>
      <c r="B166" s="75" t="str">
        <f t="shared" si="53"/>
        <v>Dress Banana</v>
      </c>
      <c r="C166" s="52" t="s">
        <v>19</v>
      </c>
      <c r="D166" s="67">
        <f>SUMIF(Out!$B:$B,Stock!$B166,Out!C:C)</f>
        <v>0</v>
      </c>
      <c r="E166" s="67">
        <f>SUMIF(Out!$B:$B,Stock!$B166,Out!D:D)</f>
        <v>0</v>
      </c>
      <c r="F166" s="67">
        <f>SUMIF(Out!$B:$B,Stock!$B166,Out!E:E)</f>
        <v>0</v>
      </c>
      <c r="G166" s="67">
        <f>SUMIF(Out!$B:$B,Stock!$B166,Out!F:F)</f>
        <v>0</v>
      </c>
      <c r="H166" s="67">
        <f>SUMIF(Out!$B:$B,Stock!$B166,Out!G:G)</f>
        <v>0</v>
      </c>
      <c r="I166" s="67">
        <f>SUMIF(Out!$B:$B,Stock!$B166,Out!H:H)</f>
        <v>0</v>
      </c>
      <c r="J166" s="67">
        <f>SUMIF(Out!$B:$B,Stock!$B166,Out!I:I)</f>
        <v>0</v>
      </c>
      <c r="K166" s="67">
        <f>SUMIF(Out!$B:$B,Stock!$B166,Out!J:J)</f>
        <v>0</v>
      </c>
      <c r="L166" s="67">
        <f>SUMIF(Out!$B:$B,Stock!$B166,Out!K:K)</f>
        <v>0</v>
      </c>
      <c r="M166" s="67">
        <f>SUMIF(Out!$B:$B,Stock!$B166,Out!L:L)</f>
        <v>0</v>
      </c>
      <c r="N166" s="67">
        <f>SUMIF(Out!$B:$B,Stock!$B166,Out!M:M)</f>
        <v>0</v>
      </c>
      <c r="O166" s="67">
        <f>SUMIF(Out!$B:$B,Stock!$B166,Out!N:N)</f>
        <v>0</v>
      </c>
      <c r="P166" s="67">
        <f>SUMIF(Out!$B:$B,Stock!$B166,Out!O:O)</f>
        <v>0</v>
      </c>
      <c r="Q166" s="67">
        <f>SUMIF(Out!$B:$B,Stock!$B166,Out!P:P)</f>
        <v>0</v>
      </c>
      <c r="R166" s="67">
        <f>SUMIF(Out!$B:$B,Stock!$B166,Out!Q:Q)</f>
        <v>0</v>
      </c>
      <c r="S166" s="67">
        <f>SUMIF(Out!$B:$B,Stock!$B166,Out!R:R)</f>
        <v>0</v>
      </c>
      <c r="T166" s="67">
        <f>SUMIF(Out!$B:$B,Stock!$B166,Out!S:S)</f>
        <v>0</v>
      </c>
      <c r="U166" s="67">
        <f>SUMIF(Out!$B:$B,Stock!$B166,Out!T:T)</f>
        <v>0</v>
      </c>
      <c r="W166" s="68">
        <f t="shared" si="51"/>
        <v>0</v>
      </c>
      <c r="Z166" s="68">
        <f t="shared" si="55"/>
        <v>59</v>
      </c>
      <c r="AA166" s="76" t="str">
        <f>VLOOKUP($Z166,Master!$A:$B,2,FALSE)</f>
        <v>Dress Banana</v>
      </c>
    </row>
    <row r="167" spans="1:27" ht="15">
      <c r="A167" s="77" t="str">
        <f t="shared" si="52"/>
        <v>Dress BananaBALANCE</v>
      </c>
      <c r="B167" s="77" t="str">
        <f t="shared" si="53"/>
        <v>Dress Banana</v>
      </c>
      <c r="C167" s="53" t="s">
        <v>118</v>
      </c>
      <c r="D167" s="54">
        <f t="shared" ref="D167:U167" si="65">D165-D166</f>
        <v>0</v>
      </c>
      <c r="E167" s="54">
        <f t="shared" si="65"/>
        <v>0</v>
      </c>
      <c r="F167" s="54">
        <f t="shared" si="65"/>
        <v>0</v>
      </c>
      <c r="G167" s="54">
        <f t="shared" si="65"/>
        <v>0</v>
      </c>
      <c r="H167" s="54">
        <f t="shared" si="65"/>
        <v>0</v>
      </c>
      <c r="I167" s="54">
        <f t="shared" si="65"/>
        <v>0</v>
      </c>
      <c r="J167" s="54">
        <f t="shared" si="65"/>
        <v>0</v>
      </c>
      <c r="K167" s="54">
        <f t="shared" si="65"/>
        <v>0</v>
      </c>
      <c r="L167" s="54">
        <f t="shared" si="65"/>
        <v>0</v>
      </c>
      <c r="M167" s="54">
        <f t="shared" si="65"/>
        <v>0</v>
      </c>
      <c r="N167" s="54">
        <f t="shared" si="65"/>
        <v>0</v>
      </c>
      <c r="O167" s="54">
        <f t="shared" si="65"/>
        <v>0</v>
      </c>
      <c r="P167" s="54">
        <f t="shared" si="65"/>
        <v>0</v>
      </c>
      <c r="Q167" s="54">
        <f t="shared" si="65"/>
        <v>0</v>
      </c>
      <c r="R167" s="54">
        <f t="shared" si="65"/>
        <v>0</v>
      </c>
      <c r="S167" s="54">
        <f t="shared" si="65"/>
        <v>0</v>
      </c>
      <c r="T167" s="54">
        <f t="shared" si="65"/>
        <v>0</v>
      </c>
      <c r="U167" s="54">
        <f t="shared" si="65"/>
        <v>0</v>
      </c>
      <c r="W167" s="71">
        <f t="shared" si="51"/>
        <v>0</v>
      </c>
      <c r="Z167" s="71">
        <f t="shared" si="55"/>
        <v>59</v>
      </c>
      <c r="AA167" s="78" t="str">
        <f>VLOOKUP($Z167,Master!$A:$B,2,FALSE)</f>
        <v>Dress Banana</v>
      </c>
    </row>
    <row r="168" spans="1:27" ht="15">
      <c r="A168" s="73" t="str">
        <f t="shared" si="52"/>
        <v>Kaos KidsIN</v>
      </c>
      <c r="B168" s="73" t="str">
        <f t="shared" si="53"/>
        <v>Kaos Kids</v>
      </c>
      <c r="C168" s="51" t="s">
        <v>18</v>
      </c>
      <c r="D168" s="63">
        <f>SUMIF(In!$B:$B,Stock!$B168,In!C:C)</f>
        <v>0</v>
      </c>
      <c r="E168" s="63">
        <f>SUMIF(In!$B:$B,Stock!$B168,In!D:D)+D170</f>
        <v>0</v>
      </c>
      <c r="F168" s="63">
        <f>SUMIF(In!$B:$B,Stock!$B168,In!E:E)+E170</f>
        <v>0</v>
      </c>
      <c r="G168" s="63">
        <f>SUMIF(In!$B:$B,Stock!$B168,In!F:F)+F170</f>
        <v>0</v>
      </c>
      <c r="H168" s="63">
        <f>SUMIF(In!$B:$B,Stock!$B168,In!G:G)+G170</f>
        <v>0</v>
      </c>
      <c r="I168" s="63">
        <f>SUMIF(In!$B:$B,Stock!$B168,In!H:H)+H170</f>
        <v>0</v>
      </c>
      <c r="J168" s="63">
        <f>SUMIF(In!$B:$B,Stock!$B168,In!I:I)+I170</f>
        <v>0</v>
      </c>
      <c r="K168" s="63">
        <f>SUMIF(In!$B:$B,Stock!$B168,In!J:J)+J170</f>
        <v>0</v>
      </c>
      <c r="L168" s="63">
        <f>SUMIF(In!$B:$B,Stock!$B168,In!K:K)+K170</f>
        <v>0</v>
      </c>
      <c r="M168" s="63">
        <f>SUMIF(In!$B:$B,Stock!$B168,In!L:L)+L170</f>
        <v>0</v>
      </c>
      <c r="N168" s="63">
        <f>SUMIF(In!$B:$B,Stock!$B168,In!M:M)+M170</f>
        <v>0</v>
      </c>
      <c r="O168" s="63">
        <f>SUMIF(In!$B:$B,Stock!$B168,In!N:N)+N170</f>
        <v>0</v>
      </c>
      <c r="P168" s="63">
        <f>SUMIF(In!$B:$B,Stock!$B168,In!O:O)+O170</f>
        <v>0</v>
      </c>
      <c r="Q168" s="63">
        <f>SUMIF(In!$B:$B,Stock!$B168,In!P:P)+P170</f>
        <v>0</v>
      </c>
      <c r="R168" s="63">
        <f>SUMIF(In!$B:$B,Stock!$B168,In!Q:Q)+Q170</f>
        <v>0</v>
      </c>
      <c r="S168" s="63">
        <f>SUMIF(In!$B:$B,Stock!$B168,In!R:R)+R170</f>
        <v>0</v>
      </c>
      <c r="T168" s="63">
        <f>SUMIF(In!$B:$B,Stock!$B168,In!S:S)+S170</f>
        <v>0</v>
      </c>
      <c r="U168" s="63">
        <f>SUMIF(In!$B:$B,Stock!$B168,In!T:T)+T170</f>
        <v>0</v>
      </c>
      <c r="W168" s="64">
        <f t="shared" si="51"/>
        <v>0</v>
      </c>
      <c r="Z168" s="64">
        <f t="shared" si="55"/>
        <v>60</v>
      </c>
      <c r="AA168" s="74" t="str">
        <f>VLOOKUP($Z168,Master!$A:$B,2,FALSE)</f>
        <v>Kaos Kids</v>
      </c>
    </row>
    <row r="169" spans="1:27" ht="15">
      <c r="A169" s="75" t="str">
        <f t="shared" si="52"/>
        <v>Kaos KidsOUT</v>
      </c>
      <c r="B169" s="75" t="str">
        <f t="shared" si="53"/>
        <v>Kaos Kids</v>
      </c>
      <c r="C169" s="52" t="s">
        <v>19</v>
      </c>
      <c r="D169" s="67">
        <f>SUMIF(Out!$B:$B,Stock!$B169,Out!C:C)</f>
        <v>0</v>
      </c>
      <c r="E169" s="67">
        <f>SUMIF(Out!$B:$B,Stock!$B169,Out!D:D)</f>
        <v>0</v>
      </c>
      <c r="F169" s="67">
        <f>SUMIF(Out!$B:$B,Stock!$B169,Out!E:E)</f>
        <v>0</v>
      </c>
      <c r="G169" s="67">
        <f>SUMIF(Out!$B:$B,Stock!$B169,Out!F:F)</f>
        <v>0</v>
      </c>
      <c r="H169" s="67">
        <f>SUMIF(Out!$B:$B,Stock!$B169,Out!G:G)</f>
        <v>0</v>
      </c>
      <c r="I169" s="67">
        <f>SUMIF(Out!$B:$B,Stock!$B169,Out!H:H)</f>
        <v>0</v>
      </c>
      <c r="J169" s="67">
        <f>SUMIF(Out!$B:$B,Stock!$B169,Out!I:I)</f>
        <v>0</v>
      </c>
      <c r="K169" s="67">
        <f>SUMIF(Out!$B:$B,Stock!$B169,Out!J:J)</f>
        <v>0</v>
      </c>
      <c r="L169" s="67">
        <f>SUMIF(Out!$B:$B,Stock!$B169,Out!K:K)</f>
        <v>0</v>
      </c>
      <c r="M169" s="67">
        <f>SUMIF(Out!$B:$B,Stock!$B169,Out!L:L)</f>
        <v>0</v>
      </c>
      <c r="N169" s="67">
        <f>SUMIF(Out!$B:$B,Stock!$B169,Out!M:M)</f>
        <v>0</v>
      </c>
      <c r="O169" s="67">
        <f>SUMIF(Out!$B:$B,Stock!$B169,Out!N:N)</f>
        <v>0</v>
      </c>
      <c r="P169" s="67">
        <f>SUMIF(Out!$B:$B,Stock!$B169,Out!O:O)</f>
        <v>0</v>
      </c>
      <c r="Q169" s="67">
        <f>SUMIF(Out!$B:$B,Stock!$B169,Out!P:P)</f>
        <v>0</v>
      </c>
      <c r="R169" s="67">
        <f>SUMIF(Out!$B:$B,Stock!$B169,Out!Q:Q)</f>
        <v>0</v>
      </c>
      <c r="S169" s="67">
        <f>SUMIF(Out!$B:$B,Stock!$B169,Out!R:R)</f>
        <v>0</v>
      </c>
      <c r="T169" s="67">
        <f>SUMIF(Out!$B:$B,Stock!$B169,Out!S:S)</f>
        <v>0</v>
      </c>
      <c r="U169" s="67">
        <f>SUMIF(Out!$B:$B,Stock!$B169,Out!T:T)</f>
        <v>0</v>
      </c>
      <c r="W169" s="68">
        <f t="shared" si="51"/>
        <v>0</v>
      </c>
      <c r="Z169" s="68">
        <f t="shared" si="55"/>
        <v>60</v>
      </c>
      <c r="AA169" s="76" t="str">
        <f>VLOOKUP($Z169,Master!$A:$B,2,FALSE)</f>
        <v>Kaos Kids</v>
      </c>
    </row>
    <row r="170" spans="1:27" ht="15">
      <c r="A170" s="77" t="str">
        <f t="shared" si="52"/>
        <v>Kaos KidsBALANCE</v>
      </c>
      <c r="B170" s="77" t="str">
        <f t="shared" si="53"/>
        <v>Kaos Kids</v>
      </c>
      <c r="C170" s="53" t="s">
        <v>118</v>
      </c>
      <c r="D170" s="54">
        <f t="shared" ref="D170:U170" si="66">D168-D169</f>
        <v>0</v>
      </c>
      <c r="E170" s="54">
        <f t="shared" si="66"/>
        <v>0</v>
      </c>
      <c r="F170" s="54">
        <f t="shared" si="66"/>
        <v>0</v>
      </c>
      <c r="G170" s="54">
        <f t="shared" si="66"/>
        <v>0</v>
      </c>
      <c r="H170" s="54">
        <f t="shared" si="66"/>
        <v>0</v>
      </c>
      <c r="I170" s="54">
        <f t="shared" si="66"/>
        <v>0</v>
      </c>
      <c r="J170" s="54">
        <f t="shared" si="66"/>
        <v>0</v>
      </c>
      <c r="K170" s="54">
        <f t="shared" si="66"/>
        <v>0</v>
      </c>
      <c r="L170" s="54">
        <f t="shared" si="66"/>
        <v>0</v>
      </c>
      <c r="M170" s="54">
        <f t="shared" si="66"/>
        <v>0</v>
      </c>
      <c r="N170" s="54">
        <f t="shared" si="66"/>
        <v>0</v>
      </c>
      <c r="O170" s="54">
        <f t="shared" si="66"/>
        <v>0</v>
      </c>
      <c r="P170" s="54">
        <f t="shared" si="66"/>
        <v>0</v>
      </c>
      <c r="Q170" s="54">
        <f t="shared" si="66"/>
        <v>0</v>
      </c>
      <c r="R170" s="54">
        <f t="shared" si="66"/>
        <v>0</v>
      </c>
      <c r="S170" s="54">
        <f t="shared" si="66"/>
        <v>0</v>
      </c>
      <c r="T170" s="54">
        <f t="shared" si="66"/>
        <v>0</v>
      </c>
      <c r="U170" s="54">
        <f t="shared" si="66"/>
        <v>0</v>
      </c>
      <c r="W170" s="71">
        <f t="shared" si="51"/>
        <v>0</v>
      </c>
      <c r="Z170" s="71">
        <f t="shared" si="55"/>
        <v>60</v>
      </c>
      <c r="AA170" s="78" t="str">
        <f>VLOOKUP($Z170,Master!$A:$B,2,FALSE)</f>
        <v>Kaos Kids</v>
      </c>
    </row>
    <row r="171" spans="1:27" ht="15">
      <c r="A171" s="73" t="str">
        <f t="shared" si="52"/>
        <v>set ST bananaIN</v>
      </c>
      <c r="B171" s="73" t="str">
        <f t="shared" si="53"/>
        <v>set ST banana</v>
      </c>
      <c r="C171" s="51" t="s">
        <v>18</v>
      </c>
      <c r="D171" s="63">
        <f>SUMIF(In!$B:$B,Stock!$B171,In!C:C)</f>
        <v>0</v>
      </c>
      <c r="E171" s="63">
        <f>SUMIF(In!$B:$B,Stock!$B171,In!D:D)+D173</f>
        <v>0</v>
      </c>
      <c r="F171" s="63">
        <f>SUMIF(In!$B:$B,Stock!$B171,In!E:E)+E173</f>
        <v>0</v>
      </c>
      <c r="G171" s="63">
        <f>SUMIF(In!$B:$B,Stock!$B171,In!F:F)+F173</f>
        <v>0</v>
      </c>
      <c r="H171" s="63">
        <f>SUMIF(In!$B:$B,Stock!$B171,In!G:G)+G173</f>
        <v>0</v>
      </c>
      <c r="I171" s="63">
        <f>SUMIF(In!$B:$B,Stock!$B171,In!H:H)+H173</f>
        <v>0</v>
      </c>
      <c r="J171" s="63">
        <f>SUMIF(In!$B:$B,Stock!$B171,In!I:I)+I173</f>
        <v>0</v>
      </c>
      <c r="K171" s="63">
        <f>SUMIF(In!$B:$B,Stock!$B171,In!J:J)+J173</f>
        <v>0</v>
      </c>
      <c r="L171" s="63">
        <f>SUMIF(In!$B:$B,Stock!$B171,In!K:K)+K173</f>
        <v>0</v>
      </c>
      <c r="M171" s="63">
        <f>SUMIF(In!$B:$B,Stock!$B171,In!L:L)+L173</f>
        <v>0</v>
      </c>
      <c r="N171" s="63">
        <f>SUMIF(In!$B:$B,Stock!$B171,In!M:M)+M173</f>
        <v>0</v>
      </c>
      <c r="O171" s="63">
        <f>SUMIF(In!$B:$B,Stock!$B171,In!N:N)+N173</f>
        <v>0</v>
      </c>
      <c r="P171" s="63">
        <f>SUMIF(In!$B:$B,Stock!$B171,In!O:O)+O173</f>
        <v>0</v>
      </c>
      <c r="Q171" s="63">
        <f>SUMIF(In!$B:$B,Stock!$B171,In!P:P)+P173</f>
        <v>0</v>
      </c>
      <c r="R171" s="63">
        <f>SUMIF(In!$B:$B,Stock!$B171,In!Q:Q)+Q173</f>
        <v>0</v>
      </c>
      <c r="S171" s="63">
        <f>SUMIF(In!$B:$B,Stock!$B171,In!R:R)+R173</f>
        <v>0</v>
      </c>
      <c r="T171" s="63">
        <f>SUMIF(In!$B:$B,Stock!$B171,In!S:S)+S173</f>
        <v>0</v>
      </c>
      <c r="U171" s="63">
        <f>SUMIF(In!$B:$B,Stock!$B171,In!T:T)+T173</f>
        <v>0</v>
      </c>
      <c r="W171" s="64">
        <f t="shared" si="51"/>
        <v>0</v>
      </c>
      <c r="Z171" s="64">
        <f t="shared" si="55"/>
        <v>61</v>
      </c>
      <c r="AA171" s="74" t="str">
        <f>VLOOKUP($Z171,Master!$A:$B,2,FALSE)</f>
        <v>set ST banana</v>
      </c>
    </row>
    <row r="172" spans="1:27" ht="15">
      <c r="A172" s="75" t="str">
        <f t="shared" si="52"/>
        <v>set ST bananaOUT</v>
      </c>
      <c r="B172" s="75" t="str">
        <f t="shared" si="53"/>
        <v>set ST banana</v>
      </c>
      <c r="C172" s="52" t="s">
        <v>19</v>
      </c>
      <c r="D172" s="67">
        <f>SUMIF(Out!$B:$B,Stock!$B172,Out!C:C)</f>
        <v>0</v>
      </c>
      <c r="E172" s="67">
        <f>SUMIF(Out!$B:$B,Stock!$B172,Out!D:D)</f>
        <v>0</v>
      </c>
      <c r="F172" s="67">
        <f>SUMIF(Out!$B:$B,Stock!$B172,Out!E:E)</f>
        <v>0</v>
      </c>
      <c r="G172" s="67">
        <f>SUMIF(Out!$B:$B,Stock!$B172,Out!F:F)</f>
        <v>0</v>
      </c>
      <c r="H172" s="67">
        <f>SUMIF(Out!$B:$B,Stock!$B172,Out!G:G)</f>
        <v>0</v>
      </c>
      <c r="I172" s="67">
        <f>SUMIF(Out!$B:$B,Stock!$B172,Out!H:H)</f>
        <v>0</v>
      </c>
      <c r="J172" s="67">
        <f>SUMIF(Out!$B:$B,Stock!$B172,Out!I:I)</f>
        <v>0</v>
      </c>
      <c r="K172" s="67">
        <f>SUMIF(Out!$B:$B,Stock!$B172,Out!J:J)</f>
        <v>0</v>
      </c>
      <c r="L172" s="67">
        <f>SUMIF(Out!$B:$B,Stock!$B172,Out!K:K)</f>
        <v>0</v>
      </c>
      <c r="M172" s="67">
        <f>SUMIF(Out!$B:$B,Stock!$B172,Out!L:L)</f>
        <v>0</v>
      </c>
      <c r="N172" s="67">
        <f>SUMIF(Out!$B:$B,Stock!$B172,Out!M:M)</f>
        <v>0</v>
      </c>
      <c r="O172" s="67">
        <f>SUMIF(Out!$B:$B,Stock!$B172,Out!N:N)</f>
        <v>0</v>
      </c>
      <c r="P172" s="67">
        <f>SUMIF(Out!$B:$B,Stock!$B172,Out!O:O)</f>
        <v>0</v>
      </c>
      <c r="Q172" s="67">
        <f>SUMIF(Out!$B:$B,Stock!$B172,Out!P:P)</f>
        <v>0</v>
      </c>
      <c r="R172" s="67">
        <f>SUMIF(Out!$B:$B,Stock!$B172,Out!Q:Q)</f>
        <v>0</v>
      </c>
      <c r="S172" s="67">
        <f>SUMIF(Out!$B:$B,Stock!$B172,Out!R:R)</f>
        <v>0</v>
      </c>
      <c r="T172" s="67">
        <f>SUMIF(Out!$B:$B,Stock!$B172,Out!S:S)</f>
        <v>0</v>
      </c>
      <c r="U172" s="67">
        <f>SUMIF(Out!$B:$B,Stock!$B172,Out!T:T)</f>
        <v>0</v>
      </c>
      <c r="W172" s="68">
        <f t="shared" si="51"/>
        <v>0</v>
      </c>
      <c r="Z172" s="68">
        <f t="shared" si="55"/>
        <v>61</v>
      </c>
      <c r="AA172" s="76" t="str">
        <f>VLOOKUP($Z172,Master!$A:$B,2,FALSE)</f>
        <v>set ST banana</v>
      </c>
    </row>
    <row r="173" spans="1:27" ht="15">
      <c r="A173" s="77" t="str">
        <f t="shared" si="52"/>
        <v>set ST bananaBALANCE</v>
      </c>
      <c r="B173" s="77" t="str">
        <f t="shared" si="53"/>
        <v>set ST banana</v>
      </c>
      <c r="C173" s="53" t="s">
        <v>118</v>
      </c>
      <c r="D173" s="54">
        <f t="shared" ref="D173:U173" si="67">D171-D172</f>
        <v>0</v>
      </c>
      <c r="E173" s="54">
        <f t="shared" si="67"/>
        <v>0</v>
      </c>
      <c r="F173" s="54">
        <f t="shared" si="67"/>
        <v>0</v>
      </c>
      <c r="G173" s="54">
        <f t="shared" si="67"/>
        <v>0</v>
      </c>
      <c r="H173" s="54">
        <f t="shared" si="67"/>
        <v>0</v>
      </c>
      <c r="I173" s="54">
        <f t="shared" si="67"/>
        <v>0</v>
      </c>
      <c r="J173" s="54">
        <f t="shared" si="67"/>
        <v>0</v>
      </c>
      <c r="K173" s="54">
        <f t="shared" si="67"/>
        <v>0</v>
      </c>
      <c r="L173" s="54">
        <f t="shared" si="67"/>
        <v>0</v>
      </c>
      <c r="M173" s="54">
        <f t="shared" si="67"/>
        <v>0</v>
      </c>
      <c r="N173" s="54">
        <f t="shared" si="67"/>
        <v>0</v>
      </c>
      <c r="O173" s="54">
        <f t="shared" si="67"/>
        <v>0</v>
      </c>
      <c r="P173" s="54">
        <f t="shared" si="67"/>
        <v>0</v>
      </c>
      <c r="Q173" s="54">
        <f t="shared" si="67"/>
        <v>0</v>
      </c>
      <c r="R173" s="54">
        <f t="shared" si="67"/>
        <v>0</v>
      </c>
      <c r="S173" s="54">
        <f t="shared" si="67"/>
        <v>0</v>
      </c>
      <c r="T173" s="54">
        <f t="shared" si="67"/>
        <v>0</v>
      </c>
      <c r="U173" s="54">
        <f t="shared" si="67"/>
        <v>0</v>
      </c>
      <c r="W173" s="71">
        <f t="shared" si="51"/>
        <v>0</v>
      </c>
      <c r="Z173" s="71">
        <f t="shared" si="55"/>
        <v>61</v>
      </c>
      <c r="AA173" s="78" t="str">
        <f>VLOOKUP($Z173,Master!$A:$B,2,FALSE)</f>
        <v>set ST banana</v>
      </c>
    </row>
    <row r="174" spans="1:27" ht="15">
      <c r="A174" s="73" t="str">
        <f t="shared" si="52"/>
        <v>kaos minervaIN</v>
      </c>
      <c r="B174" s="73" t="str">
        <f t="shared" si="53"/>
        <v>kaos minerva</v>
      </c>
      <c r="C174" s="51" t="s">
        <v>18</v>
      </c>
      <c r="D174" s="63">
        <f>SUMIF(In!$B:$B,Stock!$B174,In!C:C)</f>
        <v>0</v>
      </c>
      <c r="E174" s="63">
        <f>SUMIF(In!$B:$B,Stock!$B174,In!D:D)+D176</f>
        <v>0</v>
      </c>
      <c r="F174" s="63">
        <f>SUMIF(In!$B:$B,Stock!$B174,In!E:E)+E176</f>
        <v>0</v>
      </c>
      <c r="G174" s="63">
        <f>SUMIF(In!$B:$B,Stock!$B174,In!F:F)+F176</f>
        <v>0</v>
      </c>
      <c r="H174" s="63">
        <f>SUMIF(In!$B:$B,Stock!$B174,In!G:G)+G176</f>
        <v>0</v>
      </c>
      <c r="I174" s="63">
        <f>SUMIF(In!$B:$B,Stock!$B174,In!H:H)+H176</f>
        <v>0</v>
      </c>
      <c r="J174" s="63">
        <f>SUMIF(In!$B:$B,Stock!$B174,In!I:I)+I176</f>
        <v>0</v>
      </c>
      <c r="K174" s="63">
        <f>SUMIF(In!$B:$B,Stock!$B174,In!J:J)+J176</f>
        <v>0</v>
      </c>
      <c r="L174" s="63">
        <f>SUMIF(In!$B:$B,Stock!$B174,In!K:K)+K176</f>
        <v>0</v>
      </c>
      <c r="M174" s="63">
        <f>SUMIF(In!$B:$B,Stock!$B174,In!L:L)+L176</f>
        <v>0</v>
      </c>
      <c r="N174" s="63">
        <f>SUMIF(In!$B:$B,Stock!$B174,In!M:M)+M176</f>
        <v>0</v>
      </c>
      <c r="O174" s="63">
        <f>SUMIF(In!$B:$B,Stock!$B174,In!N:N)+N176</f>
        <v>0</v>
      </c>
      <c r="P174" s="63">
        <f>SUMIF(In!$B:$B,Stock!$B174,In!O:O)+O176</f>
        <v>0</v>
      </c>
      <c r="Q174" s="63">
        <f>SUMIF(In!$B:$B,Stock!$B174,In!P:P)+P176</f>
        <v>0</v>
      </c>
      <c r="R174" s="63">
        <f>SUMIF(In!$B:$B,Stock!$B174,In!Q:Q)+Q176</f>
        <v>0</v>
      </c>
      <c r="S174" s="63">
        <f>SUMIF(In!$B:$B,Stock!$B174,In!R:R)+R176</f>
        <v>0</v>
      </c>
      <c r="T174" s="63">
        <f>SUMIF(In!$B:$B,Stock!$B174,In!S:S)+S176</f>
        <v>0</v>
      </c>
      <c r="U174" s="63">
        <f>SUMIF(In!$B:$B,Stock!$B174,In!T:T)+T176</f>
        <v>0</v>
      </c>
      <c r="W174" s="64">
        <f t="shared" si="51"/>
        <v>0</v>
      </c>
      <c r="Z174" s="64">
        <f t="shared" si="55"/>
        <v>62</v>
      </c>
      <c r="AA174" s="74" t="str">
        <f>VLOOKUP($Z174,Master!$A:$B,2,FALSE)</f>
        <v>kaos minerva</v>
      </c>
    </row>
    <row r="175" spans="1:27" ht="15">
      <c r="A175" s="75" t="str">
        <f t="shared" si="52"/>
        <v>kaos minervaOUT</v>
      </c>
      <c r="B175" s="75" t="str">
        <f t="shared" si="53"/>
        <v>kaos minerva</v>
      </c>
      <c r="C175" s="52" t="s">
        <v>19</v>
      </c>
      <c r="D175" s="67">
        <f>SUMIF(Out!$B:$B,Stock!$B175,Out!C:C)</f>
        <v>0</v>
      </c>
      <c r="E175" s="67">
        <f>SUMIF(Out!$B:$B,Stock!$B175,Out!D:D)</f>
        <v>0</v>
      </c>
      <c r="F175" s="67">
        <f>SUMIF(Out!$B:$B,Stock!$B175,Out!E:E)</f>
        <v>0</v>
      </c>
      <c r="G175" s="67">
        <f>SUMIF(Out!$B:$B,Stock!$B175,Out!F:F)</f>
        <v>0</v>
      </c>
      <c r="H175" s="67">
        <f>SUMIF(Out!$B:$B,Stock!$B175,Out!G:G)</f>
        <v>0</v>
      </c>
      <c r="I175" s="67">
        <f>SUMIF(Out!$B:$B,Stock!$B175,Out!H:H)</f>
        <v>0</v>
      </c>
      <c r="J175" s="67">
        <f>SUMIF(Out!$B:$B,Stock!$B175,Out!I:I)</f>
        <v>0</v>
      </c>
      <c r="K175" s="67">
        <f>SUMIF(Out!$B:$B,Stock!$B175,Out!J:J)</f>
        <v>0</v>
      </c>
      <c r="L175" s="67">
        <f>SUMIF(Out!$B:$B,Stock!$B175,Out!K:K)</f>
        <v>0</v>
      </c>
      <c r="M175" s="67">
        <f>SUMIF(Out!$B:$B,Stock!$B175,Out!L:L)</f>
        <v>0</v>
      </c>
      <c r="N175" s="67">
        <f>SUMIF(Out!$B:$B,Stock!$B175,Out!M:M)</f>
        <v>0</v>
      </c>
      <c r="O175" s="67">
        <f>SUMIF(Out!$B:$B,Stock!$B175,Out!N:N)</f>
        <v>0</v>
      </c>
      <c r="P175" s="67">
        <f>SUMIF(Out!$B:$B,Stock!$B175,Out!O:O)</f>
        <v>0</v>
      </c>
      <c r="Q175" s="67">
        <f>SUMIF(Out!$B:$B,Stock!$B175,Out!P:P)</f>
        <v>0</v>
      </c>
      <c r="R175" s="67">
        <f>SUMIF(Out!$B:$B,Stock!$B175,Out!Q:Q)</f>
        <v>0</v>
      </c>
      <c r="S175" s="67">
        <f>SUMIF(Out!$B:$B,Stock!$B175,Out!R:R)</f>
        <v>0</v>
      </c>
      <c r="T175" s="67">
        <f>SUMIF(Out!$B:$B,Stock!$B175,Out!S:S)</f>
        <v>0</v>
      </c>
      <c r="U175" s="67">
        <f>SUMIF(Out!$B:$B,Stock!$B175,Out!T:T)</f>
        <v>0</v>
      </c>
      <c r="W175" s="68">
        <f t="shared" si="51"/>
        <v>0</v>
      </c>
      <c r="Z175" s="68">
        <f t="shared" si="55"/>
        <v>62</v>
      </c>
      <c r="AA175" s="76" t="str">
        <f>VLOOKUP($Z175,Master!$A:$B,2,FALSE)</f>
        <v>kaos minerva</v>
      </c>
    </row>
    <row r="176" spans="1:27" ht="15">
      <c r="A176" s="77" t="str">
        <f t="shared" si="52"/>
        <v>kaos minervaBALANCE</v>
      </c>
      <c r="B176" s="77" t="str">
        <f t="shared" si="53"/>
        <v>kaos minerva</v>
      </c>
      <c r="C176" s="53" t="s">
        <v>118</v>
      </c>
      <c r="D176" s="54">
        <f t="shared" ref="D176:U176" si="68">D174-D175</f>
        <v>0</v>
      </c>
      <c r="E176" s="54">
        <f t="shared" si="68"/>
        <v>0</v>
      </c>
      <c r="F176" s="54">
        <f t="shared" si="68"/>
        <v>0</v>
      </c>
      <c r="G176" s="54">
        <f t="shared" si="68"/>
        <v>0</v>
      </c>
      <c r="H176" s="54">
        <f t="shared" si="68"/>
        <v>0</v>
      </c>
      <c r="I176" s="54">
        <f t="shared" si="68"/>
        <v>0</v>
      </c>
      <c r="J176" s="54">
        <f t="shared" si="68"/>
        <v>0</v>
      </c>
      <c r="K176" s="54">
        <f t="shared" si="68"/>
        <v>0</v>
      </c>
      <c r="L176" s="54">
        <f t="shared" si="68"/>
        <v>0</v>
      </c>
      <c r="M176" s="54">
        <f t="shared" si="68"/>
        <v>0</v>
      </c>
      <c r="N176" s="54">
        <f t="shared" si="68"/>
        <v>0</v>
      </c>
      <c r="O176" s="54">
        <f t="shared" si="68"/>
        <v>0</v>
      </c>
      <c r="P176" s="54">
        <f t="shared" si="68"/>
        <v>0</v>
      </c>
      <c r="Q176" s="54">
        <f t="shared" si="68"/>
        <v>0</v>
      </c>
      <c r="R176" s="54">
        <f t="shared" si="68"/>
        <v>0</v>
      </c>
      <c r="S176" s="54">
        <f t="shared" si="68"/>
        <v>0</v>
      </c>
      <c r="T176" s="54">
        <f t="shared" si="68"/>
        <v>0</v>
      </c>
      <c r="U176" s="54">
        <f t="shared" si="68"/>
        <v>0</v>
      </c>
      <c r="W176" s="71">
        <f t="shared" si="51"/>
        <v>0</v>
      </c>
      <c r="Z176" s="71">
        <f t="shared" si="55"/>
        <v>62</v>
      </c>
      <c r="AA176" s="78" t="str">
        <f>VLOOKUP($Z176,Master!$A:$B,2,FALSE)</f>
        <v>kaos minerva</v>
      </c>
    </row>
    <row r="177" spans="1:27" ht="15">
      <c r="A177" s="73" t="str">
        <f t="shared" si="52"/>
        <v>kaos C/15 sablonIN</v>
      </c>
      <c r="B177" s="73" t="str">
        <f t="shared" si="53"/>
        <v>kaos C/15 sablon</v>
      </c>
      <c r="C177" s="51" t="s">
        <v>18</v>
      </c>
      <c r="D177" s="63">
        <f>SUMIF(In!$B:$B,Stock!$B177,In!C:C)</f>
        <v>0</v>
      </c>
      <c r="E177" s="63">
        <f>SUMIF(In!$B:$B,Stock!$B177,In!D:D)+D179</f>
        <v>0</v>
      </c>
      <c r="F177" s="63">
        <f>SUMIF(In!$B:$B,Stock!$B177,In!E:E)+E179</f>
        <v>0</v>
      </c>
      <c r="G177" s="63">
        <f>SUMIF(In!$B:$B,Stock!$B177,In!F:F)+F179</f>
        <v>0</v>
      </c>
      <c r="H177" s="63">
        <f>SUMIF(In!$B:$B,Stock!$B177,In!G:G)+G179</f>
        <v>0</v>
      </c>
      <c r="I177" s="63">
        <f>SUMIF(In!$B:$B,Stock!$B177,In!H:H)+H179</f>
        <v>0</v>
      </c>
      <c r="J177" s="63">
        <f>SUMIF(In!$B:$B,Stock!$B177,In!I:I)+I179</f>
        <v>0</v>
      </c>
      <c r="K177" s="63">
        <f>SUMIF(In!$B:$B,Stock!$B177,In!J:J)+J179</f>
        <v>0</v>
      </c>
      <c r="L177" s="63">
        <f>SUMIF(In!$B:$B,Stock!$B177,In!K:K)+K179</f>
        <v>0</v>
      </c>
      <c r="M177" s="63">
        <f>SUMIF(In!$B:$B,Stock!$B177,In!L:L)+L179</f>
        <v>0</v>
      </c>
      <c r="N177" s="63">
        <f>SUMIF(In!$B:$B,Stock!$B177,In!M:M)+M179</f>
        <v>0</v>
      </c>
      <c r="O177" s="63">
        <f>SUMIF(In!$B:$B,Stock!$B177,In!N:N)+N179</f>
        <v>0</v>
      </c>
      <c r="P177" s="63">
        <f>SUMIF(In!$B:$B,Stock!$B177,In!O:O)+O179</f>
        <v>0</v>
      </c>
      <c r="Q177" s="63">
        <f>SUMIF(In!$B:$B,Stock!$B177,In!P:P)+P179</f>
        <v>0</v>
      </c>
      <c r="R177" s="63">
        <f>SUMIF(In!$B:$B,Stock!$B177,In!Q:Q)+Q179</f>
        <v>0</v>
      </c>
      <c r="S177" s="63">
        <f>SUMIF(In!$B:$B,Stock!$B177,In!R:R)+R179</f>
        <v>0</v>
      </c>
      <c r="T177" s="63">
        <f>SUMIF(In!$B:$B,Stock!$B177,In!S:S)+S179</f>
        <v>0</v>
      </c>
      <c r="U177" s="63">
        <f>SUMIF(In!$B:$B,Stock!$B177,In!T:T)+T179</f>
        <v>0</v>
      </c>
      <c r="W177" s="64">
        <f t="shared" si="51"/>
        <v>0</v>
      </c>
      <c r="Z177" s="64">
        <f t="shared" si="55"/>
        <v>63</v>
      </c>
      <c r="AA177" s="74" t="str">
        <f>VLOOKUP($Z177,Master!$A:$B,2,FALSE)</f>
        <v>kaos C/15 sablon</v>
      </c>
    </row>
    <row r="178" spans="1:27" ht="15">
      <c r="A178" s="75" t="str">
        <f t="shared" si="52"/>
        <v>kaos C/15 sablonOUT</v>
      </c>
      <c r="B178" s="75" t="str">
        <f t="shared" si="53"/>
        <v>kaos C/15 sablon</v>
      </c>
      <c r="C178" s="52" t="s">
        <v>19</v>
      </c>
      <c r="D178" s="67">
        <f>SUMIF(Out!$B:$B,Stock!$B178,Out!C:C)</f>
        <v>0</v>
      </c>
      <c r="E178" s="67">
        <f>SUMIF(Out!$B:$B,Stock!$B178,Out!D:D)</f>
        <v>0</v>
      </c>
      <c r="F178" s="67">
        <f>SUMIF(Out!$B:$B,Stock!$B178,Out!E:E)</f>
        <v>0</v>
      </c>
      <c r="G178" s="67">
        <f>SUMIF(Out!$B:$B,Stock!$B178,Out!F:F)</f>
        <v>0</v>
      </c>
      <c r="H178" s="67">
        <f>SUMIF(Out!$B:$B,Stock!$B178,Out!G:G)</f>
        <v>0</v>
      </c>
      <c r="I178" s="67">
        <f>SUMIF(Out!$B:$B,Stock!$B178,Out!H:H)</f>
        <v>0</v>
      </c>
      <c r="J178" s="67">
        <f>SUMIF(Out!$B:$B,Stock!$B178,Out!I:I)</f>
        <v>0</v>
      </c>
      <c r="K178" s="67">
        <f>SUMIF(Out!$B:$B,Stock!$B178,Out!J:J)</f>
        <v>0</v>
      </c>
      <c r="L178" s="67">
        <f>SUMIF(Out!$B:$B,Stock!$B178,Out!K:K)</f>
        <v>0</v>
      </c>
      <c r="M178" s="67">
        <f>SUMIF(Out!$B:$B,Stock!$B178,Out!L:L)</f>
        <v>0</v>
      </c>
      <c r="N178" s="67">
        <f>SUMIF(Out!$B:$B,Stock!$B178,Out!M:M)</f>
        <v>0</v>
      </c>
      <c r="O178" s="67">
        <f>SUMIF(Out!$B:$B,Stock!$B178,Out!N:N)</f>
        <v>0</v>
      </c>
      <c r="P178" s="67">
        <f>SUMIF(Out!$B:$B,Stock!$B178,Out!O:O)</f>
        <v>0</v>
      </c>
      <c r="Q178" s="67">
        <f>SUMIF(Out!$B:$B,Stock!$B178,Out!P:P)</f>
        <v>0</v>
      </c>
      <c r="R178" s="67">
        <f>SUMIF(Out!$B:$B,Stock!$B178,Out!Q:Q)</f>
        <v>0</v>
      </c>
      <c r="S178" s="67">
        <f>SUMIF(Out!$B:$B,Stock!$B178,Out!R:R)</f>
        <v>0</v>
      </c>
      <c r="T178" s="67">
        <f>SUMIF(Out!$B:$B,Stock!$B178,Out!S:S)</f>
        <v>0</v>
      </c>
      <c r="U178" s="67">
        <f>SUMIF(Out!$B:$B,Stock!$B178,Out!T:T)</f>
        <v>0</v>
      </c>
      <c r="W178" s="68">
        <f t="shared" si="51"/>
        <v>0</v>
      </c>
      <c r="Z178" s="68">
        <f t="shared" si="55"/>
        <v>63</v>
      </c>
      <c r="AA178" s="76" t="str">
        <f>VLOOKUP($Z178,Master!$A:$B,2,FALSE)</f>
        <v>kaos C/15 sablon</v>
      </c>
    </row>
    <row r="179" spans="1:27" ht="15">
      <c r="A179" s="77" t="str">
        <f t="shared" si="52"/>
        <v>kaos C/15 sablonBALANCE</v>
      </c>
      <c r="B179" s="77" t="str">
        <f t="shared" si="53"/>
        <v>kaos C/15 sablon</v>
      </c>
      <c r="C179" s="53" t="s">
        <v>118</v>
      </c>
      <c r="D179" s="54">
        <f t="shared" ref="D179:U179" si="69">D177-D178</f>
        <v>0</v>
      </c>
      <c r="E179" s="54">
        <f t="shared" si="69"/>
        <v>0</v>
      </c>
      <c r="F179" s="54">
        <f t="shared" si="69"/>
        <v>0</v>
      </c>
      <c r="G179" s="54">
        <f t="shared" si="69"/>
        <v>0</v>
      </c>
      <c r="H179" s="54">
        <f t="shared" si="69"/>
        <v>0</v>
      </c>
      <c r="I179" s="54">
        <f t="shared" si="69"/>
        <v>0</v>
      </c>
      <c r="J179" s="54">
        <f t="shared" si="69"/>
        <v>0</v>
      </c>
      <c r="K179" s="54">
        <f t="shared" si="69"/>
        <v>0</v>
      </c>
      <c r="L179" s="54">
        <f t="shared" si="69"/>
        <v>0</v>
      </c>
      <c r="M179" s="54">
        <f t="shared" si="69"/>
        <v>0</v>
      </c>
      <c r="N179" s="54">
        <f t="shared" si="69"/>
        <v>0</v>
      </c>
      <c r="O179" s="54">
        <f t="shared" si="69"/>
        <v>0</v>
      </c>
      <c r="P179" s="54">
        <f t="shared" si="69"/>
        <v>0</v>
      </c>
      <c r="Q179" s="54">
        <f t="shared" si="69"/>
        <v>0</v>
      </c>
      <c r="R179" s="54">
        <f t="shared" si="69"/>
        <v>0</v>
      </c>
      <c r="S179" s="54">
        <f t="shared" si="69"/>
        <v>0</v>
      </c>
      <c r="T179" s="54">
        <f t="shared" si="69"/>
        <v>0</v>
      </c>
      <c r="U179" s="54">
        <f t="shared" si="69"/>
        <v>0</v>
      </c>
      <c r="W179" s="71">
        <f t="shared" si="51"/>
        <v>0</v>
      </c>
      <c r="Z179" s="71">
        <f t="shared" si="55"/>
        <v>63</v>
      </c>
      <c r="AA179" s="78" t="str">
        <f>VLOOKUP($Z179,Master!$A:$B,2,FALSE)</f>
        <v>kaos C/15 sablon</v>
      </c>
    </row>
    <row r="180" spans="1:27" ht="15">
      <c r="A180" s="73" t="str">
        <f t="shared" si="52"/>
        <v>kaos C/15 ceweIN</v>
      </c>
      <c r="B180" s="73" t="str">
        <f t="shared" si="53"/>
        <v>kaos C/15 cewe</v>
      </c>
      <c r="C180" s="51" t="s">
        <v>18</v>
      </c>
      <c r="D180" s="63">
        <f>SUMIF(In!$B:$B,Stock!$B180,In!C:C)</f>
        <v>0</v>
      </c>
      <c r="E180" s="63">
        <f>SUMIF(In!$B:$B,Stock!$B180,In!D:D)+D182</f>
        <v>0</v>
      </c>
      <c r="F180" s="63">
        <f>SUMIF(In!$B:$B,Stock!$B180,In!E:E)+E182</f>
        <v>0</v>
      </c>
      <c r="G180" s="63">
        <f>SUMIF(In!$B:$B,Stock!$B180,In!F:F)+F182</f>
        <v>0</v>
      </c>
      <c r="H180" s="63">
        <f>SUMIF(In!$B:$B,Stock!$B180,In!G:G)+G182</f>
        <v>0</v>
      </c>
      <c r="I180" s="63">
        <f>SUMIF(In!$B:$B,Stock!$B180,In!H:H)+H182</f>
        <v>0</v>
      </c>
      <c r="J180" s="63">
        <f>SUMIF(In!$B:$B,Stock!$B180,In!I:I)+I182</f>
        <v>0</v>
      </c>
      <c r="K180" s="63">
        <f>SUMIF(In!$B:$B,Stock!$B180,In!J:J)+J182</f>
        <v>0</v>
      </c>
      <c r="L180" s="63">
        <f>SUMIF(In!$B:$B,Stock!$B180,In!K:K)+K182</f>
        <v>0</v>
      </c>
      <c r="M180" s="63">
        <f>SUMIF(In!$B:$B,Stock!$B180,In!L:L)+L182</f>
        <v>0</v>
      </c>
      <c r="N180" s="63">
        <f>SUMIF(In!$B:$B,Stock!$B180,In!M:M)+M182</f>
        <v>0</v>
      </c>
      <c r="O180" s="63">
        <f>SUMIF(In!$B:$B,Stock!$B180,In!N:N)+N182</f>
        <v>0</v>
      </c>
      <c r="P180" s="63">
        <f>SUMIF(In!$B:$B,Stock!$B180,In!O:O)+O182</f>
        <v>0</v>
      </c>
      <c r="Q180" s="63">
        <f>SUMIF(In!$B:$B,Stock!$B180,In!P:P)+P182</f>
        <v>0</v>
      </c>
      <c r="R180" s="63">
        <f>SUMIF(In!$B:$B,Stock!$B180,In!Q:Q)+Q182</f>
        <v>0</v>
      </c>
      <c r="S180" s="63">
        <f>SUMIF(In!$B:$B,Stock!$B180,In!R:R)+R182</f>
        <v>0</v>
      </c>
      <c r="T180" s="63">
        <f>SUMIF(In!$B:$B,Stock!$B180,In!S:S)+S182</f>
        <v>0</v>
      </c>
      <c r="U180" s="63">
        <f>SUMIF(In!$B:$B,Stock!$B180,In!T:T)+T182</f>
        <v>0</v>
      </c>
      <c r="W180" s="64">
        <f t="shared" si="51"/>
        <v>0</v>
      </c>
      <c r="Z180" s="64">
        <f t="shared" si="55"/>
        <v>64</v>
      </c>
      <c r="AA180" s="74" t="str">
        <f>VLOOKUP($Z180,Master!$A:$B,2,FALSE)</f>
        <v>kaos C/15 cewe</v>
      </c>
    </row>
    <row r="181" spans="1:27" ht="15">
      <c r="A181" s="75" t="str">
        <f t="shared" si="52"/>
        <v>kaos C/15 ceweOUT</v>
      </c>
      <c r="B181" s="75" t="str">
        <f t="shared" si="53"/>
        <v>kaos C/15 cewe</v>
      </c>
      <c r="C181" s="52" t="s">
        <v>19</v>
      </c>
      <c r="D181" s="67">
        <f>SUMIF(Out!$B:$B,Stock!$B181,Out!C:C)</f>
        <v>0</v>
      </c>
      <c r="E181" s="67">
        <f>SUMIF(Out!$B:$B,Stock!$B181,Out!D:D)</f>
        <v>0</v>
      </c>
      <c r="F181" s="67">
        <f>SUMIF(Out!$B:$B,Stock!$B181,Out!E:E)</f>
        <v>0</v>
      </c>
      <c r="G181" s="67">
        <f>SUMIF(Out!$B:$B,Stock!$B181,Out!F:F)</f>
        <v>0</v>
      </c>
      <c r="H181" s="67">
        <f>SUMIF(Out!$B:$B,Stock!$B181,Out!G:G)</f>
        <v>0</v>
      </c>
      <c r="I181" s="67">
        <f>SUMIF(Out!$B:$B,Stock!$B181,Out!H:H)</f>
        <v>0</v>
      </c>
      <c r="J181" s="67">
        <f>SUMIF(Out!$B:$B,Stock!$B181,Out!I:I)</f>
        <v>0</v>
      </c>
      <c r="K181" s="67">
        <f>SUMIF(Out!$B:$B,Stock!$B181,Out!J:J)</f>
        <v>0</v>
      </c>
      <c r="L181" s="67">
        <f>SUMIF(Out!$B:$B,Stock!$B181,Out!K:K)</f>
        <v>0</v>
      </c>
      <c r="M181" s="67">
        <f>SUMIF(Out!$B:$B,Stock!$B181,Out!L:L)</f>
        <v>0</v>
      </c>
      <c r="N181" s="67">
        <f>SUMIF(Out!$B:$B,Stock!$B181,Out!M:M)</f>
        <v>0</v>
      </c>
      <c r="O181" s="67">
        <f>SUMIF(Out!$B:$B,Stock!$B181,Out!N:N)</f>
        <v>0</v>
      </c>
      <c r="P181" s="67">
        <f>SUMIF(Out!$B:$B,Stock!$B181,Out!O:O)</f>
        <v>0</v>
      </c>
      <c r="Q181" s="67">
        <f>SUMIF(Out!$B:$B,Stock!$B181,Out!P:P)</f>
        <v>0</v>
      </c>
      <c r="R181" s="67">
        <f>SUMIF(Out!$B:$B,Stock!$B181,Out!Q:Q)</f>
        <v>0</v>
      </c>
      <c r="S181" s="67">
        <f>SUMIF(Out!$B:$B,Stock!$B181,Out!R:R)</f>
        <v>0</v>
      </c>
      <c r="T181" s="67">
        <f>SUMIF(Out!$B:$B,Stock!$B181,Out!S:S)</f>
        <v>0</v>
      </c>
      <c r="U181" s="67">
        <f>SUMIF(Out!$B:$B,Stock!$B181,Out!T:T)</f>
        <v>0</v>
      </c>
      <c r="W181" s="68">
        <f t="shared" si="51"/>
        <v>0</v>
      </c>
      <c r="Z181" s="68">
        <f t="shared" si="55"/>
        <v>64</v>
      </c>
      <c r="AA181" s="76" t="str">
        <f>VLOOKUP($Z181,Master!$A:$B,2,FALSE)</f>
        <v>kaos C/15 cewe</v>
      </c>
    </row>
    <row r="182" spans="1:27" ht="15">
      <c r="A182" s="77" t="str">
        <f t="shared" si="52"/>
        <v>kaos C/15 ceweBALANCE</v>
      </c>
      <c r="B182" s="77" t="str">
        <f t="shared" si="53"/>
        <v>kaos C/15 cewe</v>
      </c>
      <c r="C182" s="53" t="s">
        <v>118</v>
      </c>
      <c r="D182" s="54">
        <f t="shared" ref="D182:U182" si="70">D180-D181</f>
        <v>0</v>
      </c>
      <c r="E182" s="54">
        <f t="shared" si="70"/>
        <v>0</v>
      </c>
      <c r="F182" s="54">
        <f t="shared" si="70"/>
        <v>0</v>
      </c>
      <c r="G182" s="54">
        <f t="shared" si="70"/>
        <v>0</v>
      </c>
      <c r="H182" s="54">
        <f t="shared" si="70"/>
        <v>0</v>
      </c>
      <c r="I182" s="54">
        <f t="shared" si="70"/>
        <v>0</v>
      </c>
      <c r="J182" s="54">
        <f t="shared" si="70"/>
        <v>0</v>
      </c>
      <c r="K182" s="54">
        <f t="shared" si="70"/>
        <v>0</v>
      </c>
      <c r="L182" s="54">
        <f t="shared" si="70"/>
        <v>0</v>
      </c>
      <c r="M182" s="54">
        <f t="shared" si="70"/>
        <v>0</v>
      </c>
      <c r="N182" s="54">
        <f t="shared" si="70"/>
        <v>0</v>
      </c>
      <c r="O182" s="54">
        <f t="shared" si="70"/>
        <v>0</v>
      </c>
      <c r="P182" s="54">
        <f t="shared" si="70"/>
        <v>0</v>
      </c>
      <c r="Q182" s="54">
        <f t="shared" si="70"/>
        <v>0</v>
      </c>
      <c r="R182" s="54">
        <f t="shared" si="70"/>
        <v>0</v>
      </c>
      <c r="S182" s="54">
        <f t="shared" si="70"/>
        <v>0</v>
      </c>
      <c r="T182" s="54">
        <f t="shared" si="70"/>
        <v>0</v>
      </c>
      <c r="U182" s="54">
        <f t="shared" si="70"/>
        <v>0</v>
      </c>
      <c r="W182" s="71">
        <f t="shared" si="51"/>
        <v>0</v>
      </c>
      <c r="Z182" s="71">
        <f t="shared" si="55"/>
        <v>64</v>
      </c>
      <c r="AA182" s="78" t="str">
        <f>VLOOKUP($Z182,Master!$A:$B,2,FALSE)</f>
        <v>kaos C/15 cewe</v>
      </c>
    </row>
    <row r="183" spans="1:27" ht="15">
      <c r="A183" s="73" t="str">
        <f t="shared" si="52"/>
        <v>kaos gliterIN</v>
      </c>
      <c r="B183" s="73" t="str">
        <f t="shared" si="53"/>
        <v>kaos gliter</v>
      </c>
      <c r="C183" s="51" t="s">
        <v>18</v>
      </c>
      <c r="D183" s="63">
        <f>SUMIF(In!$B:$B,Stock!$B183,In!C:C)</f>
        <v>0</v>
      </c>
      <c r="E183" s="63">
        <f>SUMIF(In!$B:$B,Stock!$B183,In!D:D)+D185</f>
        <v>0</v>
      </c>
      <c r="F183" s="63">
        <f>SUMIF(In!$B:$B,Stock!$B183,In!E:E)+E185</f>
        <v>0</v>
      </c>
      <c r="G183" s="63">
        <f>SUMIF(In!$B:$B,Stock!$B183,In!F:F)+F185</f>
        <v>0</v>
      </c>
      <c r="H183" s="63">
        <f>SUMIF(In!$B:$B,Stock!$B183,In!G:G)+G185</f>
        <v>0</v>
      </c>
      <c r="I183" s="63">
        <f>SUMIF(In!$B:$B,Stock!$B183,In!H:H)+H185</f>
        <v>0</v>
      </c>
      <c r="J183" s="63">
        <f>SUMIF(In!$B:$B,Stock!$B183,In!I:I)+I185</f>
        <v>0</v>
      </c>
      <c r="K183" s="63">
        <f>SUMIF(In!$B:$B,Stock!$B183,In!J:J)+J185</f>
        <v>0</v>
      </c>
      <c r="L183" s="63">
        <f>SUMIF(In!$B:$B,Stock!$B183,In!K:K)+K185</f>
        <v>0</v>
      </c>
      <c r="M183" s="63">
        <f>SUMIF(In!$B:$B,Stock!$B183,In!L:L)+L185</f>
        <v>0</v>
      </c>
      <c r="N183" s="63">
        <f>SUMIF(In!$B:$B,Stock!$B183,In!M:M)+M185</f>
        <v>0</v>
      </c>
      <c r="O183" s="63">
        <f>SUMIF(In!$B:$B,Stock!$B183,In!N:N)+N185</f>
        <v>0</v>
      </c>
      <c r="P183" s="63">
        <f>SUMIF(In!$B:$B,Stock!$B183,In!O:O)+O185</f>
        <v>0</v>
      </c>
      <c r="Q183" s="63">
        <f>SUMIF(In!$B:$B,Stock!$B183,In!P:P)+P185</f>
        <v>0</v>
      </c>
      <c r="R183" s="63">
        <f>SUMIF(In!$B:$B,Stock!$B183,In!Q:Q)+Q185</f>
        <v>0</v>
      </c>
      <c r="S183" s="63">
        <f>SUMIF(In!$B:$B,Stock!$B183,In!R:R)+R185</f>
        <v>0</v>
      </c>
      <c r="T183" s="63">
        <f>SUMIF(In!$B:$B,Stock!$B183,In!S:S)+S185</f>
        <v>0</v>
      </c>
      <c r="U183" s="63">
        <f>SUMIF(In!$B:$B,Stock!$B183,In!T:T)+T185</f>
        <v>0</v>
      </c>
      <c r="W183" s="64">
        <f t="shared" si="51"/>
        <v>0</v>
      </c>
      <c r="Z183" s="64">
        <f t="shared" si="55"/>
        <v>65</v>
      </c>
      <c r="AA183" s="74" t="str">
        <f>VLOOKUP($Z183,Master!$A:$B,2,FALSE)</f>
        <v>kaos gliter</v>
      </c>
    </row>
    <row r="184" spans="1:27" ht="15">
      <c r="A184" s="75" t="str">
        <f t="shared" si="52"/>
        <v>kaos gliterOUT</v>
      </c>
      <c r="B184" s="75" t="str">
        <f t="shared" si="53"/>
        <v>kaos gliter</v>
      </c>
      <c r="C184" s="52" t="s">
        <v>19</v>
      </c>
      <c r="D184" s="67">
        <f>SUMIF(Out!$B:$B,Stock!$B184,Out!C:C)</f>
        <v>0</v>
      </c>
      <c r="E184" s="67">
        <f>SUMIF(Out!$B:$B,Stock!$B184,Out!D:D)</f>
        <v>0</v>
      </c>
      <c r="F184" s="67">
        <f>SUMIF(Out!$B:$B,Stock!$B184,Out!E:E)</f>
        <v>0</v>
      </c>
      <c r="G184" s="67">
        <f>SUMIF(Out!$B:$B,Stock!$B184,Out!F:F)</f>
        <v>0</v>
      </c>
      <c r="H184" s="67">
        <f>SUMIF(Out!$B:$B,Stock!$B184,Out!G:G)</f>
        <v>0</v>
      </c>
      <c r="I184" s="67">
        <f>SUMIF(Out!$B:$B,Stock!$B184,Out!H:H)</f>
        <v>0</v>
      </c>
      <c r="J184" s="67">
        <f>SUMIF(Out!$B:$B,Stock!$B184,Out!I:I)</f>
        <v>0</v>
      </c>
      <c r="K184" s="67">
        <f>SUMIF(Out!$B:$B,Stock!$B184,Out!J:J)</f>
        <v>0</v>
      </c>
      <c r="L184" s="67">
        <f>SUMIF(Out!$B:$B,Stock!$B184,Out!K:K)</f>
        <v>0</v>
      </c>
      <c r="M184" s="67">
        <f>SUMIF(Out!$B:$B,Stock!$B184,Out!L:L)</f>
        <v>0</v>
      </c>
      <c r="N184" s="67">
        <f>SUMIF(Out!$B:$B,Stock!$B184,Out!M:M)</f>
        <v>0</v>
      </c>
      <c r="O184" s="67">
        <f>SUMIF(Out!$B:$B,Stock!$B184,Out!N:N)</f>
        <v>0</v>
      </c>
      <c r="P184" s="67">
        <f>SUMIF(Out!$B:$B,Stock!$B184,Out!O:O)</f>
        <v>0</v>
      </c>
      <c r="Q184" s="67">
        <f>SUMIF(Out!$B:$B,Stock!$B184,Out!P:P)</f>
        <v>0</v>
      </c>
      <c r="R184" s="67">
        <f>SUMIF(Out!$B:$B,Stock!$B184,Out!Q:Q)</f>
        <v>0</v>
      </c>
      <c r="S184" s="67">
        <f>SUMIF(Out!$B:$B,Stock!$B184,Out!R:R)</f>
        <v>0</v>
      </c>
      <c r="T184" s="67">
        <f>SUMIF(Out!$B:$B,Stock!$B184,Out!S:S)</f>
        <v>0</v>
      </c>
      <c r="U184" s="67">
        <f>SUMIF(Out!$B:$B,Stock!$B184,Out!T:T)</f>
        <v>0</v>
      </c>
      <c r="W184" s="68">
        <f t="shared" si="51"/>
        <v>0</v>
      </c>
      <c r="Z184" s="68">
        <f t="shared" si="55"/>
        <v>65</v>
      </c>
      <c r="AA184" s="76" t="str">
        <f>VLOOKUP($Z184,Master!$A:$B,2,FALSE)</f>
        <v>kaos gliter</v>
      </c>
    </row>
    <row r="185" spans="1:27" ht="15">
      <c r="A185" s="77" t="str">
        <f t="shared" si="52"/>
        <v>kaos gliterBALANCE</v>
      </c>
      <c r="B185" s="77" t="str">
        <f t="shared" si="53"/>
        <v>kaos gliter</v>
      </c>
      <c r="C185" s="53" t="s">
        <v>118</v>
      </c>
      <c r="D185" s="54">
        <f t="shared" ref="D185:U185" si="71">D183-D184</f>
        <v>0</v>
      </c>
      <c r="E185" s="54">
        <f t="shared" si="71"/>
        <v>0</v>
      </c>
      <c r="F185" s="54">
        <f t="shared" si="71"/>
        <v>0</v>
      </c>
      <c r="G185" s="54">
        <f t="shared" si="71"/>
        <v>0</v>
      </c>
      <c r="H185" s="54">
        <f t="shared" si="71"/>
        <v>0</v>
      </c>
      <c r="I185" s="54">
        <f t="shared" si="71"/>
        <v>0</v>
      </c>
      <c r="J185" s="54">
        <f t="shared" si="71"/>
        <v>0</v>
      </c>
      <c r="K185" s="54">
        <f t="shared" si="71"/>
        <v>0</v>
      </c>
      <c r="L185" s="54">
        <f t="shared" si="71"/>
        <v>0</v>
      </c>
      <c r="M185" s="54">
        <f t="shared" si="71"/>
        <v>0</v>
      </c>
      <c r="N185" s="54">
        <f t="shared" si="71"/>
        <v>0</v>
      </c>
      <c r="O185" s="54">
        <f t="shared" si="71"/>
        <v>0</v>
      </c>
      <c r="P185" s="54">
        <f t="shared" si="71"/>
        <v>0</v>
      </c>
      <c r="Q185" s="54">
        <f t="shared" si="71"/>
        <v>0</v>
      </c>
      <c r="R185" s="54">
        <f t="shared" si="71"/>
        <v>0</v>
      </c>
      <c r="S185" s="54">
        <f t="shared" si="71"/>
        <v>0</v>
      </c>
      <c r="T185" s="54">
        <f t="shared" si="71"/>
        <v>0</v>
      </c>
      <c r="U185" s="54">
        <f t="shared" si="71"/>
        <v>0</v>
      </c>
      <c r="W185" s="71">
        <f t="shared" si="51"/>
        <v>0</v>
      </c>
      <c r="Z185" s="71">
        <f t="shared" si="55"/>
        <v>65</v>
      </c>
      <c r="AA185" s="78" t="str">
        <f>VLOOKUP($Z185,Master!$A:$B,2,FALSE)</f>
        <v>kaos gliter</v>
      </c>
    </row>
    <row r="186" spans="1:27" ht="15">
      <c r="A186" s="73" t="str">
        <f t="shared" si="52"/>
        <v>kaos stabilo putihIN</v>
      </c>
      <c r="B186" s="73" t="str">
        <f t="shared" si="53"/>
        <v>kaos stabilo putih</v>
      </c>
      <c r="C186" s="51" t="s">
        <v>18</v>
      </c>
      <c r="D186" s="63">
        <f>SUMIF(In!$B:$B,Stock!$B186,In!C:C)</f>
        <v>0</v>
      </c>
      <c r="E186" s="63">
        <f>SUMIF(In!$B:$B,Stock!$B186,In!D:D)+D188</f>
        <v>0</v>
      </c>
      <c r="F186" s="63">
        <f>SUMIF(In!$B:$B,Stock!$B186,In!E:E)+E188</f>
        <v>0</v>
      </c>
      <c r="G186" s="63">
        <f>SUMIF(In!$B:$B,Stock!$B186,In!F:F)+F188</f>
        <v>0</v>
      </c>
      <c r="H186" s="63">
        <f>SUMIF(In!$B:$B,Stock!$B186,In!G:G)+G188</f>
        <v>0</v>
      </c>
      <c r="I186" s="63">
        <f>SUMIF(In!$B:$B,Stock!$B186,In!H:H)+H188</f>
        <v>0</v>
      </c>
      <c r="J186" s="63">
        <f>SUMIF(In!$B:$B,Stock!$B186,In!I:I)+I188</f>
        <v>0</v>
      </c>
      <c r="K186" s="63">
        <f>SUMIF(In!$B:$B,Stock!$B186,In!J:J)+J188</f>
        <v>0</v>
      </c>
      <c r="L186" s="63">
        <f>SUMIF(In!$B:$B,Stock!$B186,In!K:K)+K188</f>
        <v>0</v>
      </c>
      <c r="M186" s="63">
        <f>SUMIF(In!$B:$B,Stock!$B186,In!L:L)+L188</f>
        <v>0</v>
      </c>
      <c r="N186" s="63">
        <f>SUMIF(In!$B:$B,Stock!$B186,In!M:M)+M188</f>
        <v>0</v>
      </c>
      <c r="O186" s="63">
        <f>SUMIF(In!$B:$B,Stock!$B186,In!N:N)+N188</f>
        <v>0</v>
      </c>
      <c r="P186" s="63">
        <f>SUMIF(In!$B:$B,Stock!$B186,In!O:O)+O188</f>
        <v>0</v>
      </c>
      <c r="Q186" s="63">
        <f>SUMIF(In!$B:$B,Stock!$B186,In!P:P)+P188</f>
        <v>0</v>
      </c>
      <c r="R186" s="63">
        <f>SUMIF(In!$B:$B,Stock!$B186,In!Q:Q)+Q188</f>
        <v>0</v>
      </c>
      <c r="S186" s="63">
        <f>SUMIF(In!$B:$B,Stock!$B186,In!R:R)+R188</f>
        <v>0</v>
      </c>
      <c r="T186" s="63">
        <f>SUMIF(In!$B:$B,Stock!$B186,In!S:S)+S188</f>
        <v>0</v>
      </c>
      <c r="U186" s="63">
        <f>SUMIF(In!$B:$B,Stock!$B186,In!T:T)+T188</f>
        <v>0</v>
      </c>
      <c r="W186" s="64">
        <f t="shared" si="51"/>
        <v>0</v>
      </c>
      <c r="Z186" s="64">
        <f t="shared" si="55"/>
        <v>66</v>
      </c>
      <c r="AA186" s="74" t="str">
        <f>VLOOKUP($Z186,Master!$A:$B,2,FALSE)</f>
        <v>kaos stabilo putih</v>
      </c>
    </row>
    <row r="187" spans="1:27" ht="15">
      <c r="A187" s="75" t="str">
        <f t="shared" si="52"/>
        <v>kaos stabilo putihOUT</v>
      </c>
      <c r="B187" s="75" t="str">
        <f t="shared" si="53"/>
        <v>kaos stabilo putih</v>
      </c>
      <c r="C187" s="52" t="s">
        <v>19</v>
      </c>
      <c r="D187" s="67">
        <f>SUMIF(Out!$B:$B,Stock!$B187,Out!C:C)</f>
        <v>0</v>
      </c>
      <c r="E187" s="67">
        <f>SUMIF(Out!$B:$B,Stock!$B187,Out!D:D)</f>
        <v>0</v>
      </c>
      <c r="F187" s="67">
        <f>SUMIF(Out!$B:$B,Stock!$B187,Out!E:E)</f>
        <v>0</v>
      </c>
      <c r="G187" s="67">
        <f>SUMIF(Out!$B:$B,Stock!$B187,Out!F:F)</f>
        <v>0</v>
      </c>
      <c r="H187" s="67">
        <f>SUMIF(Out!$B:$B,Stock!$B187,Out!G:G)</f>
        <v>0</v>
      </c>
      <c r="I187" s="67">
        <f>SUMIF(Out!$B:$B,Stock!$B187,Out!H:H)</f>
        <v>0</v>
      </c>
      <c r="J187" s="67">
        <f>SUMIF(Out!$B:$B,Stock!$B187,Out!I:I)</f>
        <v>0</v>
      </c>
      <c r="K187" s="67">
        <f>SUMIF(Out!$B:$B,Stock!$B187,Out!J:J)</f>
        <v>0</v>
      </c>
      <c r="L187" s="67">
        <f>SUMIF(Out!$B:$B,Stock!$B187,Out!K:K)</f>
        <v>0</v>
      </c>
      <c r="M187" s="67">
        <f>SUMIF(Out!$B:$B,Stock!$B187,Out!L:L)</f>
        <v>0</v>
      </c>
      <c r="N187" s="67">
        <f>SUMIF(Out!$B:$B,Stock!$B187,Out!M:M)</f>
        <v>0</v>
      </c>
      <c r="O187" s="67">
        <f>SUMIF(Out!$B:$B,Stock!$B187,Out!N:N)</f>
        <v>0</v>
      </c>
      <c r="P187" s="67">
        <f>SUMIF(Out!$B:$B,Stock!$B187,Out!O:O)</f>
        <v>0</v>
      </c>
      <c r="Q187" s="67">
        <f>SUMIF(Out!$B:$B,Stock!$B187,Out!P:P)</f>
        <v>0</v>
      </c>
      <c r="R187" s="67">
        <f>SUMIF(Out!$B:$B,Stock!$B187,Out!Q:Q)</f>
        <v>0</v>
      </c>
      <c r="S187" s="67">
        <f>SUMIF(Out!$B:$B,Stock!$B187,Out!R:R)</f>
        <v>0</v>
      </c>
      <c r="T187" s="67">
        <f>SUMIF(Out!$B:$B,Stock!$B187,Out!S:S)</f>
        <v>0</v>
      </c>
      <c r="U187" s="67">
        <f>SUMIF(Out!$B:$B,Stock!$B187,Out!T:T)</f>
        <v>0</v>
      </c>
      <c r="W187" s="68">
        <f t="shared" si="51"/>
        <v>0</v>
      </c>
      <c r="Z187" s="68">
        <f t="shared" si="55"/>
        <v>66</v>
      </c>
      <c r="AA187" s="76" t="str">
        <f>VLOOKUP($Z187,Master!$A:$B,2,FALSE)</f>
        <v>kaos stabilo putih</v>
      </c>
    </row>
    <row r="188" spans="1:27" ht="15">
      <c r="A188" s="77" t="str">
        <f t="shared" si="52"/>
        <v>kaos stabilo putihBALANCE</v>
      </c>
      <c r="B188" s="77" t="str">
        <f t="shared" si="53"/>
        <v>kaos stabilo putih</v>
      </c>
      <c r="C188" s="53" t="s">
        <v>118</v>
      </c>
      <c r="D188" s="54">
        <f t="shared" ref="D188:U188" si="72">D186-D187</f>
        <v>0</v>
      </c>
      <c r="E188" s="54">
        <f t="shared" si="72"/>
        <v>0</v>
      </c>
      <c r="F188" s="54">
        <f t="shared" si="72"/>
        <v>0</v>
      </c>
      <c r="G188" s="54">
        <f t="shared" si="72"/>
        <v>0</v>
      </c>
      <c r="H188" s="54">
        <f t="shared" si="72"/>
        <v>0</v>
      </c>
      <c r="I188" s="54">
        <f t="shared" si="72"/>
        <v>0</v>
      </c>
      <c r="J188" s="54">
        <f t="shared" si="72"/>
        <v>0</v>
      </c>
      <c r="K188" s="54">
        <f t="shared" si="72"/>
        <v>0</v>
      </c>
      <c r="L188" s="54">
        <f t="shared" si="72"/>
        <v>0</v>
      </c>
      <c r="M188" s="54">
        <f t="shared" si="72"/>
        <v>0</v>
      </c>
      <c r="N188" s="54">
        <f t="shared" si="72"/>
        <v>0</v>
      </c>
      <c r="O188" s="54">
        <f t="shared" si="72"/>
        <v>0</v>
      </c>
      <c r="P188" s="54">
        <f t="shared" si="72"/>
        <v>0</v>
      </c>
      <c r="Q188" s="54">
        <f t="shared" si="72"/>
        <v>0</v>
      </c>
      <c r="R188" s="54">
        <f t="shared" si="72"/>
        <v>0</v>
      </c>
      <c r="S188" s="54">
        <f t="shared" si="72"/>
        <v>0</v>
      </c>
      <c r="T188" s="54">
        <f t="shared" si="72"/>
        <v>0</v>
      </c>
      <c r="U188" s="54">
        <f t="shared" si="72"/>
        <v>0</v>
      </c>
      <c r="W188" s="71">
        <f t="shared" si="51"/>
        <v>0</v>
      </c>
      <c r="Z188" s="71">
        <f t="shared" si="55"/>
        <v>66</v>
      </c>
      <c r="AA188" s="78" t="str">
        <f>VLOOKUP($Z188,Master!$A:$B,2,FALSE)</f>
        <v>kaos stabilo putih</v>
      </c>
    </row>
    <row r="189" spans="1:27" ht="15">
      <c r="A189" s="73" t="str">
        <f t="shared" si="52"/>
        <v>kaos stabilo warnaIN</v>
      </c>
      <c r="B189" s="73" t="str">
        <f t="shared" si="53"/>
        <v>kaos stabilo warna</v>
      </c>
      <c r="C189" s="51" t="s">
        <v>18</v>
      </c>
      <c r="D189" s="63">
        <f>SUMIF(In!$B:$B,Stock!$B189,In!C:C)</f>
        <v>0</v>
      </c>
      <c r="E189" s="63">
        <f>SUMIF(In!$B:$B,Stock!$B189,In!D:D)+D191</f>
        <v>0</v>
      </c>
      <c r="F189" s="63">
        <f>SUMIF(In!$B:$B,Stock!$B189,In!E:E)+E191</f>
        <v>0</v>
      </c>
      <c r="G189" s="63">
        <f>SUMIF(In!$B:$B,Stock!$B189,In!F:F)+F191</f>
        <v>0</v>
      </c>
      <c r="H189" s="63">
        <f>SUMIF(In!$B:$B,Stock!$B189,In!G:G)+G191</f>
        <v>0</v>
      </c>
      <c r="I189" s="63">
        <f>SUMIF(In!$B:$B,Stock!$B189,In!H:H)+H191</f>
        <v>0</v>
      </c>
      <c r="J189" s="63">
        <f>SUMIF(In!$B:$B,Stock!$B189,In!I:I)+I191</f>
        <v>0</v>
      </c>
      <c r="K189" s="63">
        <f>SUMIF(In!$B:$B,Stock!$B189,In!J:J)+J191</f>
        <v>0</v>
      </c>
      <c r="L189" s="63">
        <f>SUMIF(In!$B:$B,Stock!$B189,In!K:K)+K191</f>
        <v>0</v>
      </c>
      <c r="M189" s="63">
        <f>SUMIF(In!$B:$B,Stock!$B189,In!L:L)+L191</f>
        <v>0</v>
      </c>
      <c r="N189" s="63">
        <f>SUMIF(In!$B:$B,Stock!$B189,In!M:M)+M191</f>
        <v>0</v>
      </c>
      <c r="O189" s="63">
        <f>SUMIF(In!$B:$B,Stock!$B189,In!N:N)+N191</f>
        <v>0</v>
      </c>
      <c r="P189" s="63">
        <f>SUMIF(In!$B:$B,Stock!$B189,In!O:O)+O191</f>
        <v>0</v>
      </c>
      <c r="Q189" s="63">
        <f>SUMIF(In!$B:$B,Stock!$B189,In!P:P)+P191</f>
        <v>0</v>
      </c>
      <c r="R189" s="63">
        <f>SUMIF(In!$B:$B,Stock!$B189,In!Q:Q)+Q191</f>
        <v>0</v>
      </c>
      <c r="S189" s="63">
        <f>SUMIF(In!$B:$B,Stock!$B189,In!R:R)+R191</f>
        <v>0</v>
      </c>
      <c r="T189" s="63">
        <f>SUMIF(In!$B:$B,Stock!$B189,In!S:S)+S191</f>
        <v>0</v>
      </c>
      <c r="U189" s="63">
        <f>SUMIF(In!$B:$B,Stock!$B189,In!T:T)+T191</f>
        <v>0</v>
      </c>
      <c r="W189" s="64">
        <f t="shared" si="51"/>
        <v>0</v>
      </c>
      <c r="Z189" s="64">
        <f t="shared" si="55"/>
        <v>67</v>
      </c>
      <c r="AA189" s="74" t="str">
        <f>VLOOKUP($Z189,Master!$A:$B,2,FALSE)</f>
        <v>kaos stabilo warna</v>
      </c>
    </row>
    <row r="190" spans="1:27" ht="15">
      <c r="A190" s="75" t="str">
        <f t="shared" si="52"/>
        <v>kaos stabilo warnaOUT</v>
      </c>
      <c r="B190" s="75" t="str">
        <f t="shared" si="53"/>
        <v>kaos stabilo warna</v>
      </c>
      <c r="C190" s="52" t="s">
        <v>19</v>
      </c>
      <c r="D190" s="67">
        <f>SUMIF(Out!$B:$B,Stock!$B190,Out!C:C)</f>
        <v>0</v>
      </c>
      <c r="E190" s="67">
        <f>SUMIF(Out!$B:$B,Stock!$B190,Out!D:D)</f>
        <v>0</v>
      </c>
      <c r="F190" s="67">
        <f>SUMIF(Out!$B:$B,Stock!$B190,Out!E:E)</f>
        <v>0</v>
      </c>
      <c r="G190" s="67">
        <f>SUMIF(Out!$B:$B,Stock!$B190,Out!F:F)</f>
        <v>0</v>
      </c>
      <c r="H190" s="67">
        <f>SUMIF(Out!$B:$B,Stock!$B190,Out!G:G)</f>
        <v>0</v>
      </c>
      <c r="I190" s="67">
        <f>SUMIF(Out!$B:$B,Stock!$B190,Out!H:H)</f>
        <v>0</v>
      </c>
      <c r="J190" s="67">
        <f>SUMIF(Out!$B:$B,Stock!$B190,Out!I:I)</f>
        <v>0</v>
      </c>
      <c r="K190" s="67">
        <f>SUMIF(Out!$B:$B,Stock!$B190,Out!J:J)</f>
        <v>0</v>
      </c>
      <c r="L190" s="67">
        <f>SUMIF(Out!$B:$B,Stock!$B190,Out!K:K)</f>
        <v>0</v>
      </c>
      <c r="M190" s="67">
        <f>SUMIF(Out!$B:$B,Stock!$B190,Out!L:L)</f>
        <v>0</v>
      </c>
      <c r="N190" s="67">
        <f>SUMIF(Out!$B:$B,Stock!$B190,Out!M:M)</f>
        <v>0</v>
      </c>
      <c r="O190" s="67">
        <f>SUMIF(Out!$B:$B,Stock!$B190,Out!N:N)</f>
        <v>0</v>
      </c>
      <c r="P190" s="67">
        <f>SUMIF(Out!$B:$B,Stock!$B190,Out!O:O)</f>
        <v>0</v>
      </c>
      <c r="Q190" s="67">
        <f>SUMIF(Out!$B:$B,Stock!$B190,Out!P:P)</f>
        <v>0</v>
      </c>
      <c r="R190" s="67">
        <f>SUMIF(Out!$B:$B,Stock!$B190,Out!Q:Q)</f>
        <v>0</v>
      </c>
      <c r="S190" s="67">
        <f>SUMIF(Out!$B:$B,Stock!$B190,Out!R:R)</f>
        <v>0</v>
      </c>
      <c r="T190" s="67">
        <f>SUMIF(Out!$B:$B,Stock!$B190,Out!S:S)</f>
        <v>0</v>
      </c>
      <c r="U190" s="67">
        <f>SUMIF(Out!$B:$B,Stock!$B190,Out!T:T)</f>
        <v>0</v>
      </c>
      <c r="W190" s="68">
        <f t="shared" si="51"/>
        <v>0</v>
      </c>
      <c r="Z190" s="68">
        <f t="shared" si="55"/>
        <v>67</v>
      </c>
      <c r="AA190" s="76" t="str">
        <f>VLOOKUP($Z190,Master!$A:$B,2,FALSE)</f>
        <v>kaos stabilo warna</v>
      </c>
    </row>
    <row r="191" spans="1:27" ht="15">
      <c r="A191" s="77" t="str">
        <f t="shared" si="52"/>
        <v>kaos stabilo warnaBALANCE</v>
      </c>
      <c r="B191" s="77" t="str">
        <f t="shared" si="53"/>
        <v>kaos stabilo warna</v>
      </c>
      <c r="C191" s="53" t="s">
        <v>118</v>
      </c>
      <c r="D191" s="54">
        <f t="shared" ref="D191:U191" si="73">D189-D190</f>
        <v>0</v>
      </c>
      <c r="E191" s="54">
        <f t="shared" si="73"/>
        <v>0</v>
      </c>
      <c r="F191" s="54">
        <f t="shared" si="73"/>
        <v>0</v>
      </c>
      <c r="G191" s="54">
        <f t="shared" si="73"/>
        <v>0</v>
      </c>
      <c r="H191" s="54">
        <f t="shared" si="73"/>
        <v>0</v>
      </c>
      <c r="I191" s="54">
        <f t="shared" si="73"/>
        <v>0</v>
      </c>
      <c r="J191" s="54">
        <f t="shared" si="73"/>
        <v>0</v>
      </c>
      <c r="K191" s="54">
        <f t="shared" si="73"/>
        <v>0</v>
      </c>
      <c r="L191" s="54">
        <f t="shared" si="73"/>
        <v>0</v>
      </c>
      <c r="M191" s="54">
        <f t="shared" si="73"/>
        <v>0</v>
      </c>
      <c r="N191" s="54">
        <f t="shared" si="73"/>
        <v>0</v>
      </c>
      <c r="O191" s="54">
        <f t="shared" si="73"/>
        <v>0</v>
      </c>
      <c r="P191" s="54">
        <f t="shared" si="73"/>
        <v>0</v>
      </c>
      <c r="Q191" s="54">
        <f t="shared" si="73"/>
        <v>0</v>
      </c>
      <c r="R191" s="54">
        <f t="shared" si="73"/>
        <v>0</v>
      </c>
      <c r="S191" s="54">
        <f t="shared" si="73"/>
        <v>0</v>
      </c>
      <c r="T191" s="54">
        <f t="shared" si="73"/>
        <v>0</v>
      </c>
      <c r="U191" s="54">
        <f t="shared" si="73"/>
        <v>0</v>
      </c>
      <c r="W191" s="71">
        <f t="shared" si="51"/>
        <v>0</v>
      </c>
      <c r="Z191" s="71">
        <f t="shared" si="55"/>
        <v>67</v>
      </c>
      <c r="AA191" s="78" t="str">
        <f>VLOOKUP($Z191,Master!$A:$B,2,FALSE)</f>
        <v>kaos stabilo warna</v>
      </c>
    </row>
    <row r="192" spans="1:27" ht="15">
      <c r="A192" s="73" t="str">
        <f t="shared" si="52"/>
        <v>baju tidur ABG/ dasterIN</v>
      </c>
      <c r="B192" s="73" t="str">
        <f t="shared" si="53"/>
        <v>baju tidur ABG/ daster</v>
      </c>
      <c r="C192" s="51" t="s">
        <v>18</v>
      </c>
      <c r="D192" s="63">
        <f>SUMIF(In!$B:$B,Stock!$B192,In!C:C)</f>
        <v>0</v>
      </c>
      <c r="E192" s="63">
        <f>SUMIF(In!$B:$B,Stock!$B192,In!D:D)+D194</f>
        <v>0</v>
      </c>
      <c r="F192" s="63">
        <f>SUMIF(In!$B:$B,Stock!$B192,In!E:E)+E194</f>
        <v>0</v>
      </c>
      <c r="G192" s="63">
        <f>SUMIF(In!$B:$B,Stock!$B192,In!F:F)+F194</f>
        <v>0</v>
      </c>
      <c r="H192" s="63">
        <f>SUMIF(In!$B:$B,Stock!$B192,In!G:G)+G194</f>
        <v>0</v>
      </c>
      <c r="I192" s="63">
        <f>SUMIF(In!$B:$B,Stock!$B192,In!H:H)+H194</f>
        <v>0</v>
      </c>
      <c r="J192" s="63">
        <f>SUMIF(In!$B:$B,Stock!$B192,In!I:I)+I194</f>
        <v>0</v>
      </c>
      <c r="K192" s="63">
        <f>SUMIF(In!$B:$B,Stock!$B192,In!J:J)+J194</f>
        <v>0</v>
      </c>
      <c r="L192" s="63">
        <f>SUMIF(In!$B:$B,Stock!$B192,In!K:K)+K194</f>
        <v>0</v>
      </c>
      <c r="M192" s="63">
        <f>SUMIF(In!$B:$B,Stock!$B192,In!L:L)+L194</f>
        <v>0</v>
      </c>
      <c r="N192" s="63">
        <f>SUMIF(In!$B:$B,Stock!$B192,In!M:M)+M194</f>
        <v>0</v>
      </c>
      <c r="O192" s="63">
        <f>SUMIF(In!$B:$B,Stock!$B192,In!N:N)+N194</f>
        <v>0</v>
      </c>
      <c r="P192" s="63">
        <f>SUMIF(In!$B:$B,Stock!$B192,In!O:O)+O194</f>
        <v>0</v>
      </c>
      <c r="Q192" s="63">
        <f>SUMIF(In!$B:$B,Stock!$B192,In!P:P)+P194</f>
        <v>0</v>
      </c>
      <c r="R192" s="63">
        <f>SUMIF(In!$B:$B,Stock!$B192,In!Q:Q)+Q194</f>
        <v>0</v>
      </c>
      <c r="S192" s="63">
        <f>SUMIF(In!$B:$B,Stock!$B192,In!R:R)+R194</f>
        <v>0</v>
      </c>
      <c r="T192" s="63">
        <f>SUMIF(In!$B:$B,Stock!$B192,In!S:S)+S194</f>
        <v>0</v>
      </c>
      <c r="U192" s="63">
        <f>SUMIF(In!$B:$B,Stock!$B192,In!T:T)+T194</f>
        <v>0</v>
      </c>
      <c r="W192" s="64">
        <f t="shared" si="51"/>
        <v>0</v>
      </c>
      <c r="Z192" s="64">
        <f t="shared" si="55"/>
        <v>68</v>
      </c>
      <c r="AA192" s="74" t="str">
        <f>VLOOKUP($Z192,Master!$A:$B,2,FALSE)</f>
        <v>baju tidur ABG/ daster</v>
      </c>
    </row>
    <row r="193" spans="1:27" ht="15">
      <c r="A193" s="75" t="str">
        <f t="shared" si="52"/>
        <v>baju tidur ABG/ dasterOUT</v>
      </c>
      <c r="B193" s="75" t="str">
        <f t="shared" si="53"/>
        <v>baju tidur ABG/ daster</v>
      </c>
      <c r="C193" s="52" t="s">
        <v>19</v>
      </c>
      <c r="D193" s="67">
        <f>SUMIF(Out!$B:$B,Stock!$B193,Out!C:C)</f>
        <v>0</v>
      </c>
      <c r="E193" s="67">
        <f>SUMIF(Out!$B:$B,Stock!$B193,Out!D:D)</f>
        <v>0</v>
      </c>
      <c r="F193" s="67">
        <f>SUMIF(Out!$B:$B,Stock!$B193,Out!E:E)</f>
        <v>0</v>
      </c>
      <c r="G193" s="67">
        <f>SUMIF(Out!$B:$B,Stock!$B193,Out!F:F)</f>
        <v>0</v>
      </c>
      <c r="H193" s="67">
        <f>SUMIF(Out!$B:$B,Stock!$B193,Out!G:G)</f>
        <v>0</v>
      </c>
      <c r="I193" s="67">
        <f>SUMIF(Out!$B:$B,Stock!$B193,Out!H:H)</f>
        <v>0</v>
      </c>
      <c r="J193" s="67">
        <f>SUMIF(Out!$B:$B,Stock!$B193,Out!I:I)</f>
        <v>0</v>
      </c>
      <c r="K193" s="67">
        <f>SUMIF(Out!$B:$B,Stock!$B193,Out!J:J)</f>
        <v>0</v>
      </c>
      <c r="L193" s="67">
        <f>SUMIF(Out!$B:$B,Stock!$B193,Out!K:K)</f>
        <v>0</v>
      </c>
      <c r="M193" s="67">
        <f>SUMIF(Out!$B:$B,Stock!$B193,Out!L:L)</f>
        <v>0</v>
      </c>
      <c r="N193" s="67">
        <f>SUMIF(Out!$B:$B,Stock!$B193,Out!M:M)</f>
        <v>0</v>
      </c>
      <c r="O193" s="67">
        <f>SUMIF(Out!$B:$B,Stock!$B193,Out!N:N)</f>
        <v>0</v>
      </c>
      <c r="P193" s="67">
        <f>SUMIF(Out!$B:$B,Stock!$B193,Out!O:O)</f>
        <v>0</v>
      </c>
      <c r="Q193" s="67">
        <f>SUMIF(Out!$B:$B,Stock!$B193,Out!P:P)</f>
        <v>0</v>
      </c>
      <c r="R193" s="67">
        <f>SUMIF(Out!$B:$B,Stock!$B193,Out!Q:Q)</f>
        <v>0</v>
      </c>
      <c r="S193" s="67">
        <f>SUMIF(Out!$B:$B,Stock!$B193,Out!R:R)</f>
        <v>0</v>
      </c>
      <c r="T193" s="67">
        <f>SUMIF(Out!$B:$B,Stock!$B193,Out!S:S)</f>
        <v>0</v>
      </c>
      <c r="U193" s="67">
        <f>SUMIF(Out!$B:$B,Stock!$B193,Out!T:T)</f>
        <v>0</v>
      </c>
      <c r="W193" s="68">
        <f t="shared" si="51"/>
        <v>0</v>
      </c>
      <c r="Z193" s="68">
        <f t="shared" si="55"/>
        <v>68</v>
      </c>
      <c r="AA193" s="76" t="str">
        <f>VLOOKUP($Z193,Master!$A:$B,2,FALSE)</f>
        <v>baju tidur ABG/ daster</v>
      </c>
    </row>
    <row r="194" spans="1:27" ht="15">
      <c r="A194" s="77" t="str">
        <f t="shared" si="52"/>
        <v>baju tidur ABG/ dasterBALANCE</v>
      </c>
      <c r="B194" s="77" t="str">
        <f t="shared" si="53"/>
        <v>baju tidur ABG/ daster</v>
      </c>
      <c r="C194" s="53" t="s">
        <v>118</v>
      </c>
      <c r="D194" s="54">
        <f t="shared" ref="D194:U194" si="74">D192-D193</f>
        <v>0</v>
      </c>
      <c r="E194" s="54">
        <f t="shared" si="74"/>
        <v>0</v>
      </c>
      <c r="F194" s="54">
        <f t="shared" si="74"/>
        <v>0</v>
      </c>
      <c r="G194" s="54">
        <f t="shared" si="74"/>
        <v>0</v>
      </c>
      <c r="H194" s="54">
        <f t="shared" si="74"/>
        <v>0</v>
      </c>
      <c r="I194" s="54">
        <f t="shared" si="74"/>
        <v>0</v>
      </c>
      <c r="J194" s="54">
        <f t="shared" si="74"/>
        <v>0</v>
      </c>
      <c r="K194" s="54">
        <f t="shared" si="74"/>
        <v>0</v>
      </c>
      <c r="L194" s="54">
        <f t="shared" si="74"/>
        <v>0</v>
      </c>
      <c r="M194" s="54">
        <f t="shared" si="74"/>
        <v>0</v>
      </c>
      <c r="N194" s="54">
        <f t="shared" si="74"/>
        <v>0</v>
      </c>
      <c r="O194" s="54">
        <f t="shared" si="74"/>
        <v>0</v>
      </c>
      <c r="P194" s="54">
        <f t="shared" si="74"/>
        <v>0</v>
      </c>
      <c r="Q194" s="54">
        <f t="shared" si="74"/>
        <v>0</v>
      </c>
      <c r="R194" s="54">
        <f t="shared" si="74"/>
        <v>0</v>
      </c>
      <c r="S194" s="54">
        <f t="shared" si="74"/>
        <v>0</v>
      </c>
      <c r="T194" s="54">
        <f t="shared" si="74"/>
        <v>0</v>
      </c>
      <c r="U194" s="54">
        <f t="shared" si="74"/>
        <v>0</v>
      </c>
      <c r="W194" s="71">
        <f t="shared" si="51"/>
        <v>0</v>
      </c>
      <c r="Z194" s="71">
        <f t="shared" si="55"/>
        <v>68</v>
      </c>
      <c r="AA194" s="78" t="str">
        <f>VLOOKUP($Z194,Master!$A:$B,2,FALSE)</f>
        <v>baju tidur ABG/ daster</v>
      </c>
    </row>
    <row r="195" spans="1:27" ht="15">
      <c r="A195" s="73" t="str">
        <f t="shared" si="52"/>
        <v>baju tidur ABG/ set cpIN</v>
      </c>
      <c r="B195" s="73" t="str">
        <f t="shared" si="53"/>
        <v>baju tidur ABG/ set cp</v>
      </c>
      <c r="C195" s="51" t="s">
        <v>18</v>
      </c>
      <c r="D195" s="63">
        <f>SUMIF(In!$B:$B,Stock!$B195,In!C:C)</f>
        <v>0</v>
      </c>
      <c r="E195" s="63">
        <f>SUMIF(In!$B:$B,Stock!$B195,In!D:D)+D197</f>
        <v>0</v>
      </c>
      <c r="F195" s="63">
        <f>SUMIF(In!$B:$B,Stock!$B195,In!E:E)+E197</f>
        <v>0</v>
      </c>
      <c r="G195" s="63">
        <f>SUMIF(In!$B:$B,Stock!$B195,In!F:F)+F197</f>
        <v>0</v>
      </c>
      <c r="H195" s="63">
        <f>SUMIF(In!$B:$B,Stock!$B195,In!G:G)+G197</f>
        <v>0</v>
      </c>
      <c r="I195" s="63">
        <f>SUMIF(In!$B:$B,Stock!$B195,In!H:H)+H197</f>
        <v>0</v>
      </c>
      <c r="J195" s="63">
        <f>SUMIF(In!$B:$B,Stock!$B195,In!I:I)+I197</f>
        <v>0</v>
      </c>
      <c r="K195" s="63">
        <f>SUMIF(In!$B:$B,Stock!$B195,In!J:J)+J197</f>
        <v>0</v>
      </c>
      <c r="L195" s="63">
        <f>SUMIF(In!$B:$B,Stock!$B195,In!K:K)+K197</f>
        <v>0</v>
      </c>
      <c r="M195" s="63">
        <f>SUMIF(In!$B:$B,Stock!$B195,In!L:L)+L197</f>
        <v>0</v>
      </c>
      <c r="N195" s="63">
        <f>SUMIF(In!$B:$B,Stock!$B195,In!M:M)+M197</f>
        <v>0</v>
      </c>
      <c r="O195" s="63">
        <f>SUMIF(In!$B:$B,Stock!$B195,In!N:N)+N197</f>
        <v>0</v>
      </c>
      <c r="P195" s="63">
        <f>SUMIF(In!$B:$B,Stock!$B195,In!O:O)+O197</f>
        <v>0</v>
      </c>
      <c r="Q195" s="63">
        <f>SUMIF(In!$B:$B,Stock!$B195,In!P:P)+P197</f>
        <v>0</v>
      </c>
      <c r="R195" s="63">
        <f>SUMIF(In!$B:$B,Stock!$B195,In!Q:Q)+Q197</f>
        <v>0</v>
      </c>
      <c r="S195" s="63">
        <f>SUMIF(In!$B:$B,Stock!$B195,In!R:R)+R197</f>
        <v>0</v>
      </c>
      <c r="T195" s="63">
        <f>SUMIF(In!$B:$B,Stock!$B195,In!S:S)+S197</f>
        <v>0</v>
      </c>
      <c r="U195" s="63">
        <f>SUMIF(In!$B:$B,Stock!$B195,In!T:T)+T197</f>
        <v>0</v>
      </c>
      <c r="W195" s="64">
        <f t="shared" si="51"/>
        <v>0</v>
      </c>
      <c r="Z195" s="64">
        <f t="shared" si="55"/>
        <v>69</v>
      </c>
      <c r="AA195" s="74" t="str">
        <f>VLOOKUP($Z195,Master!$A:$B,2,FALSE)</f>
        <v>baju tidur ABG/ set cp</v>
      </c>
    </row>
    <row r="196" spans="1:27" ht="15">
      <c r="A196" s="75" t="str">
        <f t="shared" si="52"/>
        <v>baju tidur ABG/ set cpOUT</v>
      </c>
      <c r="B196" s="75" t="str">
        <f t="shared" si="53"/>
        <v>baju tidur ABG/ set cp</v>
      </c>
      <c r="C196" s="52" t="s">
        <v>19</v>
      </c>
      <c r="D196" s="67">
        <f>SUMIF(Out!$B:$B,Stock!$B196,Out!C:C)</f>
        <v>0</v>
      </c>
      <c r="E196" s="67">
        <f>SUMIF(Out!$B:$B,Stock!$B196,Out!D:D)</f>
        <v>0</v>
      </c>
      <c r="F196" s="67">
        <f>SUMIF(Out!$B:$B,Stock!$B196,Out!E:E)</f>
        <v>0</v>
      </c>
      <c r="G196" s="67">
        <f>SUMIF(Out!$B:$B,Stock!$B196,Out!F:F)</f>
        <v>0</v>
      </c>
      <c r="H196" s="67">
        <f>SUMIF(Out!$B:$B,Stock!$B196,Out!G:G)</f>
        <v>0</v>
      </c>
      <c r="I196" s="67">
        <f>SUMIF(Out!$B:$B,Stock!$B196,Out!H:H)</f>
        <v>0</v>
      </c>
      <c r="J196" s="67">
        <f>SUMIF(Out!$B:$B,Stock!$B196,Out!I:I)</f>
        <v>0</v>
      </c>
      <c r="K196" s="67">
        <f>SUMIF(Out!$B:$B,Stock!$B196,Out!J:J)</f>
        <v>0</v>
      </c>
      <c r="L196" s="67">
        <f>SUMIF(Out!$B:$B,Stock!$B196,Out!K:K)</f>
        <v>0</v>
      </c>
      <c r="M196" s="67">
        <f>SUMIF(Out!$B:$B,Stock!$B196,Out!L:L)</f>
        <v>0</v>
      </c>
      <c r="N196" s="67">
        <f>SUMIF(Out!$B:$B,Stock!$B196,Out!M:M)</f>
        <v>0</v>
      </c>
      <c r="O196" s="67">
        <f>SUMIF(Out!$B:$B,Stock!$B196,Out!N:N)</f>
        <v>0</v>
      </c>
      <c r="P196" s="67">
        <f>SUMIF(Out!$B:$B,Stock!$B196,Out!O:O)</f>
        <v>0</v>
      </c>
      <c r="Q196" s="67">
        <f>SUMIF(Out!$B:$B,Stock!$B196,Out!P:P)</f>
        <v>0</v>
      </c>
      <c r="R196" s="67">
        <f>SUMIF(Out!$B:$B,Stock!$B196,Out!Q:Q)</f>
        <v>0</v>
      </c>
      <c r="S196" s="67">
        <f>SUMIF(Out!$B:$B,Stock!$B196,Out!R:R)</f>
        <v>0</v>
      </c>
      <c r="T196" s="67">
        <f>SUMIF(Out!$B:$B,Stock!$B196,Out!S:S)</f>
        <v>0</v>
      </c>
      <c r="U196" s="67">
        <f>SUMIF(Out!$B:$B,Stock!$B196,Out!T:T)</f>
        <v>0</v>
      </c>
      <c r="W196" s="68">
        <f t="shared" si="51"/>
        <v>0</v>
      </c>
      <c r="Z196" s="68">
        <f t="shared" si="55"/>
        <v>69</v>
      </c>
      <c r="AA196" s="76" t="str">
        <f>VLOOKUP($Z196,Master!$A:$B,2,FALSE)</f>
        <v>baju tidur ABG/ set cp</v>
      </c>
    </row>
    <row r="197" spans="1:27" ht="15">
      <c r="A197" s="77" t="str">
        <f t="shared" si="52"/>
        <v>baju tidur ABG/ set cpBALANCE</v>
      </c>
      <c r="B197" s="77" t="str">
        <f t="shared" si="53"/>
        <v>baju tidur ABG/ set cp</v>
      </c>
      <c r="C197" s="53" t="s">
        <v>118</v>
      </c>
      <c r="D197" s="54">
        <f t="shared" ref="D197:U197" si="75">D195-D196</f>
        <v>0</v>
      </c>
      <c r="E197" s="54">
        <f t="shared" si="75"/>
        <v>0</v>
      </c>
      <c r="F197" s="54">
        <f t="shared" si="75"/>
        <v>0</v>
      </c>
      <c r="G197" s="54">
        <f t="shared" si="75"/>
        <v>0</v>
      </c>
      <c r="H197" s="54">
        <f t="shared" si="75"/>
        <v>0</v>
      </c>
      <c r="I197" s="54">
        <f t="shared" si="75"/>
        <v>0</v>
      </c>
      <c r="J197" s="54">
        <f t="shared" si="75"/>
        <v>0</v>
      </c>
      <c r="K197" s="54">
        <f t="shared" si="75"/>
        <v>0</v>
      </c>
      <c r="L197" s="54">
        <f t="shared" si="75"/>
        <v>0</v>
      </c>
      <c r="M197" s="54">
        <f t="shared" si="75"/>
        <v>0</v>
      </c>
      <c r="N197" s="54">
        <f t="shared" si="75"/>
        <v>0</v>
      </c>
      <c r="O197" s="54">
        <f t="shared" si="75"/>
        <v>0</v>
      </c>
      <c r="P197" s="54">
        <f t="shared" si="75"/>
        <v>0</v>
      </c>
      <c r="Q197" s="54">
        <f t="shared" si="75"/>
        <v>0</v>
      </c>
      <c r="R197" s="54">
        <f t="shared" si="75"/>
        <v>0</v>
      </c>
      <c r="S197" s="54">
        <f t="shared" si="75"/>
        <v>0</v>
      </c>
      <c r="T197" s="54">
        <f t="shared" si="75"/>
        <v>0</v>
      </c>
      <c r="U197" s="54">
        <f t="shared" si="75"/>
        <v>0</v>
      </c>
      <c r="W197" s="71">
        <f t="shared" si="51"/>
        <v>0</v>
      </c>
      <c r="Z197" s="71">
        <f t="shared" si="55"/>
        <v>69</v>
      </c>
      <c r="AA197" s="78" t="str">
        <f>VLOOKUP($Z197,Master!$A:$B,2,FALSE)</f>
        <v>baju tidur ABG/ set cp</v>
      </c>
    </row>
    <row r="198" spans="1:27" ht="15">
      <c r="A198" s="73" t="str">
        <f t="shared" si="52"/>
        <v>baju tidur ABG/ set 3/4IN</v>
      </c>
      <c r="B198" s="73" t="str">
        <f t="shared" si="53"/>
        <v>baju tidur ABG/ set 3/4</v>
      </c>
      <c r="C198" s="51" t="s">
        <v>18</v>
      </c>
      <c r="D198" s="63">
        <f>SUMIF(In!$B:$B,Stock!$B198,In!C:C)</f>
        <v>0</v>
      </c>
      <c r="E198" s="63">
        <f>SUMIF(In!$B:$B,Stock!$B198,In!D:D)+D200</f>
        <v>0</v>
      </c>
      <c r="F198" s="63">
        <f>SUMIF(In!$B:$B,Stock!$B198,In!E:E)+E200</f>
        <v>0</v>
      </c>
      <c r="G198" s="63">
        <f>SUMIF(In!$B:$B,Stock!$B198,In!F:F)+F200</f>
        <v>0</v>
      </c>
      <c r="H198" s="63">
        <f>SUMIF(In!$B:$B,Stock!$B198,In!G:G)+G200</f>
        <v>0</v>
      </c>
      <c r="I198" s="63">
        <f>SUMIF(In!$B:$B,Stock!$B198,In!H:H)+H200</f>
        <v>0</v>
      </c>
      <c r="J198" s="63">
        <f>SUMIF(In!$B:$B,Stock!$B198,In!I:I)+I200</f>
        <v>0</v>
      </c>
      <c r="K198" s="63">
        <f>SUMIF(In!$B:$B,Stock!$B198,In!J:J)+J200</f>
        <v>0</v>
      </c>
      <c r="L198" s="63">
        <f>SUMIF(In!$B:$B,Stock!$B198,In!K:K)+K200</f>
        <v>0</v>
      </c>
      <c r="M198" s="63">
        <f>SUMIF(In!$B:$B,Stock!$B198,In!L:L)+L200</f>
        <v>0</v>
      </c>
      <c r="N198" s="63">
        <f>SUMIF(In!$B:$B,Stock!$B198,In!M:M)+M200</f>
        <v>0</v>
      </c>
      <c r="O198" s="63">
        <f>SUMIF(In!$B:$B,Stock!$B198,In!N:N)+N200</f>
        <v>0</v>
      </c>
      <c r="P198" s="63">
        <f>SUMIF(In!$B:$B,Stock!$B198,In!O:O)+O200</f>
        <v>0</v>
      </c>
      <c r="Q198" s="63">
        <f>SUMIF(In!$B:$B,Stock!$B198,In!P:P)+P200</f>
        <v>0</v>
      </c>
      <c r="R198" s="63">
        <f>SUMIF(In!$B:$B,Stock!$B198,In!Q:Q)+Q200</f>
        <v>0</v>
      </c>
      <c r="S198" s="63">
        <f>SUMIF(In!$B:$B,Stock!$B198,In!R:R)+R200</f>
        <v>0</v>
      </c>
      <c r="T198" s="63">
        <f>SUMIF(In!$B:$B,Stock!$B198,In!S:S)+S200</f>
        <v>0</v>
      </c>
      <c r="U198" s="63">
        <f>SUMIF(In!$B:$B,Stock!$B198,In!T:T)+T200</f>
        <v>0</v>
      </c>
      <c r="W198" s="64">
        <f t="shared" ref="W198:W261" si="76">SUM(D198:U198)</f>
        <v>0</v>
      </c>
      <c r="Z198" s="64">
        <f t="shared" si="55"/>
        <v>70</v>
      </c>
      <c r="AA198" s="74" t="str">
        <f>VLOOKUP($Z198,Master!$A:$B,2,FALSE)</f>
        <v>baju tidur ABG/ set 3/4</v>
      </c>
    </row>
    <row r="199" spans="1:27" ht="15">
      <c r="A199" s="75" t="str">
        <f t="shared" ref="A199:A262" si="77">B199&amp;C199</f>
        <v>baju tidur ABG/ set 3/4OUT</v>
      </c>
      <c r="B199" s="75" t="str">
        <f t="shared" ref="B199:B262" si="78">AA199</f>
        <v>baju tidur ABG/ set 3/4</v>
      </c>
      <c r="C199" s="52" t="s">
        <v>19</v>
      </c>
      <c r="D199" s="67">
        <f>SUMIF(Out!$B:$B,Stock!$B199,Out!C:C)</f>
        <v>0</v>
      </c>
      <c r="E199" s="67">
        <f>SUMIF(Out!$B:$B,Stock!$B199,Out!D:D)</f>
        <v>0</v>
      </c>
      <c r="F199" s="67">
        <f>SUMIF(Out!$B:$B,Stock!$B199,Out!E:E)</f>
        <v>0</v>
      </c>
      <c r="G199" s="67">
        <f>SUMIF(Out!$B:$B,Stock!$B199,Out!F:F)</f>
        <v>0</v>
      </c>
      <c r="H199" s="67">
        <f>SUMIF(Out!$B:$B,Stock!$B199,Out!G:G)</f>
        <v>0</v>
      </c>
      <c r="I199" s="67">
        <f>SUMIF(Out!$B:$B,Stock!$B199,Out!H:H)</f>
        <v>0</v>
      </c>
      <c r="J199" s="67">
        <f>SUMIF(Out!$B:$B,Stock!$B199,Out!I:I)</f>
        <v>0</v>
      </c>
      <c r="K199" s="67">
        <f>SUMIF(Out!$B:$B,Stock!$B199,Out!J:J)</f>
        <v>0</v>
      </c>
      <c r="L199" s="67">
        <f>SUMIF(Out!$B:$B,Stock!$B199,Out!K:K)</f>
        <v>0</v>
      </c>
      <c r="M199" s="67">
        <f>SUMIF(Out!$B:$B,Stock!$B199,Out!L:L)</f>
        <v>0</v>
      </c>
      <c r="N199" s="67">
        <f>SUMIF(Out!$B:$B,Stock!$B199,Out!M:M)</f>
        <v>0</v>
      </c>
      <c r="O199" s="67">
        <f>SUMIF(Out!$B:$B,Stock!$B199,Out!N:N)</f>
        <v>0</v>
      </c>
      <c r="P199" s="67">
        <f>SUMIF(Out!$B:$B,Stock!$B199,Out!O:O)</f>
        <v>0</v>
      </c>
      <c r="Q199" s="67">
        <f>SUMIF(Out!$B:$B,Stock!$B199,Out!P:P)</f>
        <v>0</v>
      </c>
      <c r="R199" s="67">
        <f>SUMIF(Out!$B:$B,Stock!$B199,Out!Q:Q)</f>
        <v>0</v>
      </c>
      <c r="S199" s="67">
        <f>SUMIF(Out!$B:$B,Stock!$B199,Out!R:R)</f>
        <v>0</v>
      </c>
      <c r="T199" s="67">
        <f>SUMIF(Out!$B:$B,Stock!$B199,Out!S:S)</f>
        <v>0</v>
      </c>
      <c r="U199" s="67">
        <f>SUMIF(Out!$B:$B,Stock!$B199,Out!T:T)</f>
        <v>0</v>
      </c>
      <c r="W199" s="68">
        <f t="shared" si="76"/>
        <v>0</v>
      </c>
      <c r="Z199" s="68">
        <f t="shared" si="55"/>
        <v>70</v>
      </c>
      <c r="AA199" s="76" t="str">
        <f>VLOOKUP($Z199,Master!$A:$B,2,FALSE)</f>
        <v>baju tidur ABG/ set 3/4</v>
      </c>
    </row>
    <row r="200" spans="1:27" ht="15">
      <c r="A200" s="77" t="str">
        <f t="shared" si="77"/>
        <v>baju tidur ABG/ set 3/4BALANCE</v>
      </c>
      <c r="B200" s="77" t="str">
        <f t="shared" si="78"/>
        <v>baju tidur ABG/ set 3/4</v>
      </c>
      <c r="C200" s="53" t="s">
        <v>118</v>
      </c>
      <c r="D200" s="54">
        <f t="shared" ref="D200:U200" si="79">D198-D199</f>
        <v>0</v>
      </c>
      <c r="E200" s="54">
        <f t="shared" si="79"/>
        <v>0</v>
      </c>
      <c r="F200" s="54">
        <f t="shared" si="79"/>
        <v>0</v>
      </c>
      <c r="G200" s="54">
        <f t="shared" si="79"/>
        <v>0</v>
      </c>
      <c r="H200" s="54">
        <f t="shared" si="79"/>
        <v>0</v>
      </c>
      <c r="I200" s="54">
        <f t="shared" si="79"/>
        <v>0</v>
      </c>
      <c r="J200" s="54">
        <f t="shared" si="79"/>
        <v>0</v>
      </c>
      <c r="K200" s="54">
        <f t="shared" si="79"/>
        <v>0</v>
      </c>
      <c r="L200" s="54">
        <f t="shared" si="79"/>
        <v>0</v>
      </c>
      <c r="M200" s="54">
        <f t="shared" si="79"/>
        <v>0</v>
      </c>
      <c r="N200" s="54">
        <f t="shared" si="79"/>
        <v>0</v>
      </c>
      <c r="O200" s="54">
        <f t="shared" si="79"/>
        <v>0</v>
      </c>
      <c r="P200" s="54">
        <f t="shared" si="79"/>
        <v>0</v>
      </c>
      <c r="Q200" s="54">
        <f t="shared" si="79"/>
        <v>0</v>
      </c>
      <c r="R200" s="54">
        <f t="shared" si="79"/>
        <v>0</v>
      </c>
      <c r="S200" s="54">
        <f t="shared" si="79"/>
        <v>0</v>
      </c>
      <c r="T200" s="54">
        <f t="shared" si="79"/>
        <v>0</v>
      </c>
      <c r="U200" s="54">
        <f t="shared" si="79"/>
        <v>0</v>
      </c>
      <c r="W200" s="71">
        <f t="shared" si="76"/>
        <v>0</v>
      </c>
      <c r="Z200" s="71">
        <f t="shared" si="55"/>
        <v>70</v>
      </c>
      <c r="AA200" s="78" t="str">
        <f>VLOOKUP($Z200,Master!$A:$B,2,FALSE)</f>
        <v>baju tidur ABG/ set 3/4</v>
      </c>
    </row>
    <row r="201" spans="1:27" ht="15">
      <c r="A201" s="73" t="str">
        <f t="shared" si="77"/>
        <v>kaos ST SIN</v>
      </c>
      <c r="B201" s="73" t="str">
        <f t="shared" si="78"/>
        <v>kaos ST S</v>
      </c>
      <c r="C201" s="51" t="s">
        <v>18</v>
      </c>
      <c r="D201" s="63">
        <f>SUMIF(In!$B:$B,Stock!$B201,In!C:C)</f>
        <v>0</v>
      </c>
      <c r="E201" s="63">
        <f>SUMIF(In!$B:$B,Stock!$B201,In!D:D)+D203</f>
        <v>0</v>
      </c>
      <c r="F201" s="63">
        <f>SUMIF(In!$B:$B,Stock!$B201,In!E:E)+E203</f>
        <v>0</v>
      </c>
      <c r="G201" s="63">
        <f>SUMIF(In!$B:$B,Stock!$B201,In!F:F)+F203</f>
        <v>0</v>
      </c>
      <c r="H201" s="63">
        <f>SUMIF(In!$B:$B,Stock!$B201,In!G:G)+G203</f>
        <v>0</v>
      </c>
      <c r="I201" s="63">
        <f>SUMIF(In!$B:$B,Stock!$B201,In!H:H)+H203</f>
        <v>0</v>
      </c>
      <c r="J201" s="63">
        <f>SUMIF(In!$B:$B,Stock!$B201,In!I:I)+I203</f>
        <v>0</v>
      </c>
      <c r="K201" s="63">
        <f>SUMIF(In!$B:$B,Stock!$B201,In!J:J)+J203</f>
        <v>0</v>
      </c>
      <c r="L201" s="63">
        <f>SUMIF(In!$B:$B,Stock!$B201,In!K:K)+K203</f>
        <v>0</v>
      </c>
      <c r="M201" s="63">
        <f>SUMIF(In!$B:$B,Stock!$B201,In!L:L)+L203</f>
        <v>0</v>
      </c>
      <c r="N201" s="63">
        <f>SUMIF(In!$B:$B,Stock!$B201,In!M:M)+M203</f>
        <v>0</v>
      </c>
      <c r="O201" s="63">
        <f>SUMIF(In!$B:$B,Stock!$B201,In!N:N)+N203</f>
        <v>0</v>
      </c>
      <c r="P201" s="63">
        <f>SUMIF(In!$B:$B,Stock!$B201,In!O:O)+O203</f>
        <v>0</v>
      </c>
      <c r="Q201" s="63">
        <f>SUMIF(In!$B:$B,Stock!$B201,In!P:P)+P203</f>
        <v>0</v>
      </c>
      <c r="R201" s="63">
        <f>SUMIF(In!$B:$B,Stock!$B201,In!Q:Q)+Q203</f>
        <v>0</v>
      </c>
      <c r="S201" s="63">
        <f>SUMIF(In!$B:$B,Stock!$B201,In!R:R)+R203</f>
        <v>0</v>
      </c>
      <c r="T201" s="63">
        <f>SUMIF(In!$B:$B,Stock!$B201,In!S:S)+S203</f>
        <v>0</v>
      </c>
      <c r="U201" s="63">
        <f>SUMIF(In!$B:$B,Stock!$B201,In!T:T)+T203</f>
        <v>0</v>
      </c>
      <c r="W201" s="64">
        <f t="shared" si="76"/>
        <v>0</v>
      </c>
      <c r="Z201" s="64">
        <f t="shared" si="55"/>
        <v>71</v>
      </c>
      <c r="AA201" s="74" t="str">
        <f>VLOOKUP($Z201,Master!$A:$B,2,FALSE)</f>
        <v>kaos ST S</v>
      </c>
    </row>
    <row r="202" spans="1:27" ht="15">
      <c r="A202" s="75" t="str">
        <f t="shared" si="77"/>
        <v>kaos ST SOUT</v>
      </c>
      <c r="B202" s="75" t="str">
        <f t="shared" si="78"/>
        <v>kaos ST S</v>
      </c>
      <c r="C202" s="52" t="s">
        <v>19</v>
      </c>
      <c r="D202" s="67">
        <f>SUMIF(Out!$B:$B,Stock!$B202,Out!C:C)</f>
        <v>0</v>
      </c>
      <c r="E202" s="67">
        <f>SUMIF(Out!$B:$B,Stock!$B202,Out!D:D)</f>
        <v>0</v>
      </c>
      <c r="F202" s="67">
        <f>SUMIF(Out!$B:$B,Stock!$B202,Out!E:E)</f>
        <v>0</v>
      </c>
      <c r="G202" s="67">
        <f>SUMIF(Out!$B:$B,Stock!$B202,Out!F:F)</f>
        <v>0</v>
      </c>
      <c r="H202" s="67">
        <f>SUMIF(Out!$B:$B,Stock!$B202,Out!G:G)</f>
        <v>0</v>
      </c>
      <c r="I202" s="67">
        <f>SUMIF(Out!$B:$B,Stock!$B202,Out!H:H)</f>
        <v>0</v>
      </c>
      <c r="J202" s="67">
        <f>SUMIF(Out!$B:$B,Stock!$B202,Out!I:I)</f>
        <v>0</v>
      </c>
      <c r="K202" s="67">
        <f>SUMIF(Out!$B:$B,Stock!$B202,Out!J:J)</f>
        <v>0</v>
      </c>
      <c r="L202" s="67">
        <f>SUMIF(Out!$B:$B,Stock!$B202,Out!K:K)</f>
        <v>0</v>
      </c>
      <c r="M202" s="67">
        <f>SUMIF(Out!$B:$B,Stock!$B202,Out!L:L)</f>
        <v>0</v>
      </c>
      <c r="N202" s="67">
        <f>SUMIF(Out!$B:$B,Stock!$B202,Out!M:M)</f>
        <v>0</v>
      </c>
      <c r="O202" s="67">
        <f>SUMIF(Out!$B:$B,Stock!$B202,Out!N:N)</f>
        <v>0</v>
      </c>
      <c r="P202" s="67">
        <f>SUMIF(Out!$B:$B,Stock!$B202,Out!O:O)</f>
        <v>0</v>
      </c>
      <c r="Q202" s="67">
        <f>SUMIF(Out!$B:$B,Stock!$B202,Out!P:P)</f>
        <v>0</v>
      </c>
      <c r="R202" s="67">
        <f>SUMIF(Out!$B:$B,Stock!$B202,Out!Q:Q)</f>
        <v>0</v>
      </c>
      <c r="S202" s="67">
        <f>SUMIF(Out!$B:$B,Stock!$B202,Out!R:R)</f>
        <v>0</v>
      </c>
      <c r="T202" s="67">
        <f>SUMIF(Out!$B:$B,Stock!$B202,Out!S:S)</f>
        <v>0</v>
      </c>
      <c r="U202" s="67">
        <f>SUMIF(Out!$B:$B,Stock!$B202,Out!T:T)</f>
        <v>0</v>
      </c>
      <c r="W202" s="68">
        <f t="shared" si="76"/>
        <v>0</v>
      </c>
      <c r="Z202" s="68">
        <f t="shared" ref="Z202:Z265" si="80">Z199+1</f>
        <v>71</v>
      </c>
      <c r="AA202" s="76" t="str">
        <f>VLOOKUP($Z202,Master!$A:$B,2,FALSE)</f>
        <v>kaos ST S</v>
      </c>
    </row>
    <row r="203" spans="1:27" ht="15">
      <c r="A203" s="77" t="str">
        <f t="shared" si="77"/>
        <v>kaos ST SBALANCE</v>
      </c>
      <c r="B203" s="77" t="str">
        <f t="shared" si="78"/>
        <v>kaos ST S</v>
      </c>
      <c r="C203" s="53" t="s">
        <v>118</v>
      </c>
      <c r="D203" s="54">
        <f t="shared" ref="D203:U203" si="81">D201-D202</f>
        <v>0</v>
      </c>
      <c r="E203" s="54">
        <f t="shared" si="81"/>
        <v>0</v>
      </c>
      <c r="F203" s="54">
        <f t="shared" si="81"/>
        <v>0</v>
      </c>
      <c r="G203" s="54">
        <f t="shared" si="81"/>
        <v>0</v>
      </c>
      <c r="H203" s="54">
        <f t="shared" si="81"/>
        <v>0</v>
      </c>
      <c r="I203" s="54">
        <f t="shared" si="81"/>
        <v>0</v>
      </c>
      <c r="J203" s="54">
        <f t="shared" si="81"/>
        <v>0</v>
      </c>
      <c r="K203" s="54">
        <f t="shared" si="81"/>
        <v>0</v>
      </c>
      <c r="L203" s="54">
        <f t="shared" si="81"/>
        <v>0</v>
      </c>
      <c r="M203" s="54">
        <f t="shared" si="81"/>
        <v>0</v>
      </c>
      <c r="N203" s="54">
        <f t="shared" si="81"/>
        <v>0</v>
      </c>
      <c r="O203" s="54">
        <f t="shared" si="81"/>
        <v>0</v>
      </c>
      <c r="P203" s="54">
        <f t="shared" si="81"/>
        <v>0</v>
      </c>
      <c r="Q203" s="54">
        <f t="shared" si="81"/>
        <v>0</v>
      </c>
      <c r="R203" s="54">
        <f t="shared" si="81"/>
        <v>0</v>
      </c>
      <c r="S203" s="54">
        <f t="shared" si="81"/>
        <v>0</v>
      </c>
      <c r="T203" s="54">
        <f t="shared" si="81"/>
        <v>0</v>
      </c>
      <c r="U203" s="54">
        <f t="shared" si="81"/>
        <v>0</v>
      </c>
      <c r="W203" s="71">
        <f t="shared" si="76"/>
        <v>0</v>
      </c>
      <c r="Z203" s="71">
        <f t="shared" si="80"/>
        <v>71</v>
      </c>
      <c r="AA203" s="78" t="str">
        <f>VLOOKUP($Z203,Master!$A:$B,2,FALSE)</f>
        <v>kaos ST S</v>
      </c>
    </row>
    <row r="204" spans="1:27" ht="15">
      <c r="A204" s="73" t="str">
        <f t="shared" si="77"/>
        <v>kaos ST MIN</v>
      </c>
      <c r="B204" s="73" t="str">
        <f t="shared" si="78"/>
        <v>kaos ST M</v>
      </c>
      <c r="C204" s="51" t="s">
        <v>18</v>
      </c>
      <c r="D204" s="63">
        <f>SUMIF(In!$B:$B,Stock!$B204,In!C:C)</f>
        <v>0</v>
      </c>
      <c r="E204" s="63">
        <f>SUMIF(In!$B:$B,Stock!$B204,In!D:D)+D206</f>
        <v>0</v>
      </c>
      <c r="F204" s="63">
        <f>SUMIF(In!$B:$B,Stock!$B204,In!E:E)+E206</f>
        <v>0</v>
      </c>
      <c r="G204" s="63">
        <f>SUMIF(In!$B:$B,Stock!$B204,In!F:F)+F206</f>
        <v>0</v>
      </c>
      <c r="H204" s="63">
        <f>SUMIF(In!$B:$B,Stock!$B204,In!G:G)+G206</f>
        <v>0</v>
      </c>
      <c r="I204" s="63">
        <f>SUMIF(In!$B:$B,Stock!$B204,In!H:H)+H206</f>
        <v>0</v>
      </c>
      <c r="J204" s="63">
        <f>SUMIF(In!$B:$B,Stock!$B204,In!I:I)+I206</f>
        <v>0</v>
      </c>
      <c r="K204" s="63">
        <f>SUMIF(In!$B:$B,Stock!$B204,In!J:J)+J206</f>
        <v>0</v>
      </c>
      <c r="L204" s="63">
        <f>SUMIF(In!$B:$B,Stock!$B204,In!K:K)+K206</f>
        <v>0</v>
      </c>
      <c r="M204" s="63">
        <f>SUMIF(In!$B:$B,Stock!$B204,In!L:L)+L206</f>
        <v>0</v>
      </c>
      <c r="N204" s="63">
        <f>SUMIF(In!$B:$B,Stock!$B204,In!M:M)+M206</f>
        <v>0</v>
      </c>
      <c r="O204" s="63">
        <f>SUMIF(In!$B:$B,Stock!$B204,In!N:N)+N206</f>
        <v>0</v>
      </c>
      <c r="P204" s="63">
        <f>SUMIF(In!$B:$B,Stock!$B204,In!O:O)+O206</f>
        <v>0</v>
      </c>
      <c r="Q204" s="63">
        <f>SUMIF(In!$B:$B,Stock!$B204,In!P:P)+P206</f>
        <v>0</v>
      </c>
      <c r="R204" s="63">
        <f>SUMIF(In!$B:$B,Stock!$B204,In!Q:Q)+Q206</f>
        <v>0</v>
      </c>
      <c r="S204" s="63">
        <f>SUMIF(In!$B:$B,Stock!$B204,In!R:R)+R206</f>
        <v>0</v>
      </c>
      <c r="T204" s="63">
        <f>SUMIF(In!$B:$B,Stock!$B204,In!S:S)+S206</f>
        <v>0</v>
      </c>
      <c r="U204" s="63">
        <f>SUMIF(In!$B:$B,Stock!$B204,In!T:T)+T206</f>
        <v>0</v>
      </c>
      <c r="W204" s="64">
        <f t="shared" si="76"/>
        <v>0</v>
      </c>
      <c r="Z204" s="64">
        <f t="shared" si="80"/>
        <v>72</v>
      </c>
      <c r="AA204" s="74" t="str">
        <f>VLOOKUP($Z204,Master!$A:$B,2,FALSE)</f>
        <v>kaos ST M</v>
      </c>
    </row>
    <row r="205" spans="1:27" ht="15">
      <c r="A205" s="75" t="str">
        <f t="shared" si="77"/>
        <v>kaos ST MOUT</v>
      </c>
      <c r="B205" s="75" t="str">
        <f t="shared" si="78"/>
        <v>kaos ST M</v>
      </c>
      <c r="C205" s="52" t="s">
        <v>19</v>
      </c>
      <c r="D205" s="67">
        <f>SUMIF(Out!$B:$B,Stock!$B205,Out!C:C)</f>
        <v>0</v>
      </c>
      <c r="E205" s="67">
        <f>SUMIF(Out!$B:$B,Stock!$B205,Out!D:D)</f>
        <v>0</v>
      </c>
      <c r="F205" s="67">
        <f>SUMIF(Out!$B:$B,Stock!$B205,Out!E:E)</f>
        <v>0</v>
      </c>
      <c r="G205" s="67">
        <f>SUMIF(Out!$B:$B,Stock!$B205,Out!F:F)</f>
        <v>0</v>
      </c>
      <c r="H205" s="67">
        <f>SUMIF(Out!$B:$B,Stock!$B205,Out!G:G)</f>
        <v>0</v>
      </c>
      <c r="I205" s="67">
        <f>SUMIF(Out!$B:$B,Stock!$B205,Out!H:H)</f>
        <v>0</v>
      </c>
      <c r="J205" s="67">
        <f>SUMIF(Out!$B:$B,Stock!$B205,Out!I:I)</f>
        <v>0</v>
      </c>
      <c r="K205" s="67">
        <f>SUMIF(Out!$B:$B,Stock!$B205,Out!J:J)</f>
        <v>0</v>
      </c>
      <c r="L205" s="67">
        <f>SUMIF(Out!$B:$B,Stock!$B205,Out!K:K)</f>
        <v>0</v>
      </c>
      <c r="M205" s="67">
        <f>SUMIF(Out!$B:$B,Stock!$B205,Out!L:L)</f>
        <v>0</v>
      </c>
      <c r="N205" s="67">
        <f>SUMIF(Out!$B:$B,Stock!$B205,Out!M:M)</f>
        <v>0</v>
      </c>
      <c r="O205" s="67">
        <f>SUMIF(Out!$B:$B,Stock!$B205,Out!N:N)</f>
        <v>0</v>
      </c>
      <c r="P205" s="67">
        <f>SUMIF(Out!$B:$B,Stock!$B205,Out!O:O)</f>
        <v>0</v>
      </c>
      <c r="Q205" s="67">
        <f>SUMIF(Out!$B:$B,Stock!$B205,Out!P:P)</f>
        <v>0</v>
      </c>
      <c r="R205" s="67">
        <f>SUMIF(Out!$B:$B,Stock!$B205,Out!Q:Q)</f>
        <v>0</v>
      </c>
      <c r="S205" s="67">
        <f>SUMIF(Out!$B:$B,Stock!$B205,Out!R:R)</f>
        <v>0</v>
      </c>
      <c r="T205" s="67">
        <f>SUMIF(Out!$B:$B,Stock!$B205,Out!S:S)</f>
        <v>0</v>
      </c>
      <c r="U205" s="67">
        <f>SUMIF(Out!$B:$B,Stock!$B205,Out!T:T)</f>
        <v>0</v>
      </c>
      <c r="W205" s="68">
        <f t="shared" si="76"/>
        <v>0</v>
      </c>
      <c r="Z205" s="68">
        <f t="shared" si="80"/>
        <v>72</v>
      </c>
      <c r="AA205" s="76" t="str">
        <f>VLOOKUP($Z205,Master!$A:$B,2,FALSE)</f>
        <v>kaos ST M</v>
      </c>
    </row>
    <row r="206" spans="1:27" ht="15">
      <c r="A206" s="77" t="str">
        <f t="shared" si="77"/>
        <v>kaos ST MBALANCE</v>
      </c>
      <c r="B206" s="77" t="str">
        <f t="shared" si="78"/>
        <v>kaos ST M</v>
      </c>
      <c r="C206" s="53" t="s">
        <v>118</v>
      </c>
      <c r="D206" s="54">
        <f t="shared" ref="D206:U206" si="82">D204-D205</f>
        <v>0</v>
      </c>
      <c r="E206" s="54">
        <f t="shared" si="82"/>
        <v>0</v>
      </c>
      <c r="F206" s="54">
        <f t="shared" si="82"/>
        <v>0</v>
      </c>
      <c r="G206" s="54">
        <f t="shared" si="82"/>
        <v>0</v>
      </c>
      <c r="H206" s="54">
        <f t="shared" si="82"/>
        <v>0</v>
      </c>
      <c r="I206" s="54">
        <f t="shared" si="82"/>
        <v>0</v>
      </c>
      <c r="J206" s="54">
        <f t="shared" si="82"/>
        <v>0</v>
      </c>
      <c r="K206" s="54">
        <f t="shared" si="82"/>
        <v>0</v>
      </c>
      <c r="L206" s="54">
        <f t="shared" si="82"/>
        <v>0</v>
      </c>
      <c r="M206" s="54">
        <f t="shared" si="82"/>
        <v>0</v>
      </c>
      <c r="N206" s="54">
        <f t="shared" si="82"/>
        <v>0</v>
      </c>
      <c r="O206" s="54">
        <f t="shared" si="82"/>
        <v>0</v>
      </c>
      <c r="P206" s="54">
        <f t="shared" si="82"/>
        <v>0</v>
      </c>
      <c r="Q206" s="54">
        <f t="shared" si="82"/>
        <v>0</v>
      </c>
      <c r="R206" s="54">
        <f t="shared" si="82"/>
        <v>0</v>
      </c>
      <c r="S206" s="54">
        <f t="shared" si="82"/>
        <v>0</v>
      </c>
      <c r="T206" s="54">
        <f t="shared" si="82"/>
        <v>0</v>
      </c>
      <c r="U206" s="54">
        <f t="shared" si="82"/>
        <v>0</v>
      </c>
      <c r="W206" s="71">
        <f t="shared" si="76"/>
        <v>0</v>
      </c>
      <c r="Z206" s="71">
        <f t="shared" si="80"/>
        <v>72</v>
      </c>
      <c r="AA206" s="78" t="str">
        <f>VLOOKUP($Z206,Master!$A:$B,2,FALSE)</f>
        <v>kaos ST M</v>
      </c>
    </row>
    <row r="207" spans="1:27" ht="15">
      <c r="A207" s="73" t="str">
        <f t="shared" si="77"/>
        <v>kaos ST LIN</v>
      </c>
      <c r="B207" s="73" t="str">
        <f t="shared" si="78"/>
        <v>kaos ST L</v>
      </c>
      <c r="C207" s="51" t="s">
        <v>18</v>
      </c>
      <c r="D207" s="63">
        <f>SUMIF(In!$B:$B,Stock!$B207,In!C:C)</f>
        <v>0</v>
      </c>
      <c r="E207" s="63">
        <f>SUMIF(In!$B:$B,Stock!$B207,In!D:D)+D209</f>
        <v>0</v>
      </c>
      <c r="F207" s="63">
        <f>SUMIF(In!$B:$B,Stock!$B207,In!E:E)+E209</f>
        <v>0</v>
      </c>
      <c r="G207" s="63">
        <f>SUMIF(In!$B:$B,Stock!$B207,In!F:F)+F209</f>
        <v>0</v>
      </c>
      <c r="H207" s="63">
        <f>SUMIF(In!$B:$B,Stock!$B207,In!G:G)+G209</f>
        <v>0</v>
      </c>
      <c r="I207" s="63">
        <f>SUMIF(In!$B:$B,Stock!$B207,In!H:H)+H209</f>
        <v>0</v>
      </c>
      <c r="J207" s="63">
        <f>SUMIF(In!$B:$B,Stock!$B207,In!I:I)+I209</f>
        <v>0</v>
      </c>
      <c r="K207" s="63">
        <f>SUMIF(In!$B:$B,Stock!$B207,In!J:J)+J209</f>
        <v>0</v>
      </c>
      <c r="L207" s="63">
        <f>SUMIF(In!$B:$B,Stock!$B207,In!K:K)+K209</f>
        <v>0</v>
      </c>
      <c r="M207" s="63">
        <f>SUMIF(In!$B:$B,Stock!$B207,In!L:L)+L209</f>
        <v>0</v>
      </c>
      <c r="N207" s="63">
        <f>SUMIF(In!$B:$B,Stock!$B207,In!M:M)+M209</f>
        <v>0</v>
      </c>
      <c r="O207" s="63">
        <f>SUMIF(In!$B:$B,Stock!$B207,In!N:N)+N209</f>
        <v>0</v>
      </c>
      <c r="P207" s="63">
        <f>SUMIF(In!$B:$B,Stock!$B207,In!O:O)+O209</f>
        <v>0</v>
      </c>
      <c r="Q207" s="63">
        <f>SUMIF(In!$B:$B,Stock!$B207,In!P:P)+P209</f>
        <v>0</v>
      </c>
      <c r="R207" s="63">
        <f>SUMIF(In!$B:$B,Stock!$B207,In!Q:Q)+Q209</f>
        <v>0</v>
      </c>
      <c r="S207" s="63">
        <f>SUMIF(In!$B:$B,Stock!$B207,In!R:R)+R209</f>
        <v>0</v>
      </c>
      <c r="T207" s="63">
        <f>SUMIF(In!$B:$B,Stock!$B207,In!S:S)+S209</f>
        <v>0</v>
      </c>
      <c r="U207" s="63">
        <f>SUMIF(In!$B:$B,Stock!$B207,In!T:T)+T209</f>
        <v>0</v>
      </c>
      <c r="W207" s="64">
        <f t="shared" si="76"/>
        <v>0</v>
      </c>
      <c r="Z207" s="64">
        <f t="shared" si="80"/>
        <v>73</v>
      </c>
      <c r="AA207" s="74" t="str">
        <f>VLOOKUP($Z207,Master!$A:$B,2,FALSE)</f>
        <v>kaos ST L</v>
      </c>
    </row>
    <row r="208" spans="1:27" ht="15">
      <c r="A208" s="75" t="str">
        <f t="shared" si="77"/>
        <v>kaos ST LOUT</v>
      </c>
      <c r="B208" s="75" t="str">
        <f t="shared" si="78"/>
        <v>kaos ST L</v>
      </c>
      <c r="C208" s="52" t="s">
        <v>19</v>
      </c>
      <c r="D208" s="67">
        <f>SUMIF(Out!$B:$B,Stock!$B208,Out!C:C)</f>
        <v>0</v>
      </c>
      <c r="E208" s="67">
        <f>SUMIF(Out!$B:$B,Stock!$B208,Out!D:D)</f>
        <v>0</v>
      </c>
      <c r="F208" s="67">
        <f>SUMIF(Out!$B:$B,Stock!$B208,Out!E:E)</f>
        <v>0</v>
      </c>
      <c r="G208" s="67">
        <f>SUMIF(Out!$B:$B,Stock!$B208,Out!F:F)</f>
        <v>0</v>
      </c>
      <c r="H208" s="67">
        <f>SUMIF(Out!$B:$B,Stock!$B208,Out!G:G)</f>
        <v>0</v>
      </c>
      <c r="I208" s="67">
        <f>SUMIF(Out!$B:$B,Stock!$B208,Out!H:H)</f>
        <v>0</v>
      </c>
      <c r="J208" s="67">
        <f>SUMIF(Out!$B:$B,Stock!$B208,Out!I:I)</f>
        <v>0</v>
      </c>
      <c r="K208" s="67">
        <f>SUMIF(Out!$B:$B,Stock!$B208,Out!J:J)</f>
        <v>0</v>
      </c>
      <c r="L208" s="67">
        <f>SUMIF(Out!$B:$B,Stock!$B208,Out!K:K)</f>
        <v>0</v>
      </c>
      <c r="M208" s="67">
        <f>SUMIF(Out!$B:$B,Stock!$B208,Out!L:L)</f>
        <v>0</v>
      </c>
      <c r="N208" s="67">
        <f>SUMIF(Out!$B:$B,Stock!$B208,Out!M:M)</f>
        <v>0</v>
      </c>
      <c r="O208" s="67">
        <f>SUMIF(Out!$B:$B,Stock!$B208,Out!N:N)</f>
        <v>0</v>
      </c>
      <c r="P208" s="67">
        <f>SUMIF(Out!$B:$B,Stock!$B208,Out!O:O)</f>
        <v>0</v>
      </c>
      <c r="Q208" s="67">
        <f>SUMIF(Out!$B:$B,Stock!$B208,Out!P:P)</f>
        <v>0</v>
      </c>
      <c r="R208" s="67">
        <f>SUMIF(Out!$B:$B,Stock!$B208,Out!Q:Q)</f>
        <v>0</v>
      </c>
      <c r="S208" s="67">
        <f>SUMIF(Out!$B:$B,Stock!$B208,Out!R:R)</f>
        <v>0</v>
      </c>
      <c r="T208" s="67">
        <f>SUMIF(Out!$B:$B,Stock!$B208,Out!S:S)</f>
        <v>0</v>
      </c>
      <c r="U208" s="67">
        <f>SUMIF(Out!$B:$B,Stock!$B208,Out!T:T)</f>
        <v>0</v>
      </c>
      <c r="W208" s="68">
        <f t="shared" si="76"/>
        <v>0</v>
      </c>
      <c r="Z208" s="68">
        <f t="shared" si="80"/>
        <v>73</v>
      </c>
      <c r="AA208" s="76" t="str">
        <f>VLOOKUP($Z208,Master!$A:$B,2,FALSE)</f>
        <v>kaos ST L</v>
      </c>
    </row>
    <row r="209" spans="1:27" ht="15">
      <c r="A209" s="77" t="str">
        <f t="shared" si="77"/>
        <v>kaos ST LBALANCE</v>
      </c>
      <c r="B209" s="77" t="str">
        <f t="shared" si="78"/>
        <v>kaos ST L</v>
      </c>
      <c r="C209" s="53" t="s">
        <v>118</v>
      </c>
      <c r="D209" s="54">
        <f t="shared" ref="D209:U209" si="83">D207-D208</f>
        <v>0</v>
      </c>
      <c r="E209" s="54">
        <f t="shared" si="83"/>
        <v>0</v>
      </c>
      <c r="F209" s="54">
        <f t="shared" si="83"/>
        <v>0</v>
      </c>
      <c r="G209" s="54">
        <f t="shared" si="83"/>
        <v>0</v>
      </c>
      <c r="H209" s="54">
        <f t="shared" si="83"/>
        <v>0</v>
      </c>
      <c r="I209" s="54">
        <f t="shared" si="83"/>
        <v>0</v>
      </c>
      <c r="J209" s="54">
        <f t="shared" si="83"/>
        <v>0</v>
      </c>
      <c r="K209" s="54">
        <f t="shared" si="83"/>
        <v>0</v>
      </c>
      <c r="L209" s="54">
        <f t="shared" si="83"/>
        <v>0</v>
      </c>
      <c r="M209" s="54">
        <f t="shared" si="83"/>
        <v>0</v>
      </c>
      <c r="N209" s="54">
        <f t="shared" si="83"/>
        <v>0</v>
      </c>
      <c r="O209" s="54">
        <f t="shared" si="83"/>
        <v>0</v>
      </c>
      <c r="P209" s="54">
        <f t="shared" si="83"/>
        <v>0</v>
      </c>
      <c r="Q209" s="54">
        <f t="shared" si="83"/>
        <v>0</v>
      </c>
      <c r="R209" s="54">
        <f t="shared" si="83"/>
        <v>0</v>
      </c>
      <c r="S209" s="54">
        <f t="shared" si="83"/>
        <v>0</v>
      </c>
      <c r="T209" s="54">
        <f t="shared" si="83"/>
        <v>0</v>
      </c>
      <c r="U209" s="54">
        <f t="shared" si="83"/>
        <v>0</v>
      </c>
      <c r="W209" s="71">
        <f t="shared" si="76"/>
        <v>0</v>
      </c>
      <c r="Z209" s="71">
        <f t="shared" si="80"/>
        <v>73</v>
      </c>
      <c r="AA209" s="78" t="str">
        <f>VLOOKUP($Z209,Master!$A:$B,2,FALSE)</f>
        <v>kaos ST L</v>
      </c>
    </row>
    <row r="210" spans="1:27" ht="15">
      <c r="A210" s="73" t="str">
        <f t="shared" si="77"/>
        <v>jaket 4 - 6IN</v>
      </c>
      <c r="B210" s="73" t="str">
        <f t="shared" si="78"/>
        <v>jaket 4 - 6</v>
      </c>
      <c r="C210" s="51" t="s">
        <v>18</v>
      </c>
      <c r="D210" s="63">
        <f>SUMIF(In!$B:$B,Stock!$B210,In!C:C)</f>
        <v>0</v>
      </c>
      <c r="E210" s="63">
        <f>SUMIF(In!$B:$B,Stock!$B210,In!D:D)+D212</f>
        <v>0</v>
      </c>
      <c r="F210" s="63">
        <f>SUMIF(In!$B:$B,Stock!$B210,In!E:E)+E212</f>
        <v>0</v>
      </c>
      <c r="G210" s="63">
        <f>SUMIF(In!$B:$B,Stock!$B210,In!F:F)+F212</f>
        <v>0</v>
      </c>
      <c r="H210" s="63">
        <f>SUMIF(In!$B:$B,Stock!$B210,In!G:G)+G212</f>
        <v>0</v>
      </c>
      <c r="I210" s="63">
        <f>SUMIF(In!$B:$B,Stock!$B210,In!H:H)+H212</f>
        <v>0</v>
      </c>
      <c r="J210" s="63">
        <f>SUMIF(In!$B:$B,Stock!$B210,In!I:I)+I212</f>
        <v>0</v>
      </c>
      <c r="K210" s="63">
        <f>SUMIF(In!$B:$B,Stock!$B210,In!J:J)+J212</f>
        <v>0</v>
      </c>
      <c r="L210" s="63">
        <f>SUMIF(In!$B:$B,Stock!$B210,In!K:K)+K212</f>
        <v>0</v>
      </c>
      <c r="M210" s="63">
        <f>SUMIF(In!$B:$B,Stock!$B210,In!L:L)+L212</f>
        <v>0</v>
      </c>
      <c r="N210" s="63">
        <f>SUMIF(In!$B:$B,Stock!$B210,In!M:M)+M212</f>
        <v>0</v>
      </c>
      <c r="O210" s="63">
        <f>SUMIF(In!$B:$B,Stock!$B210,In!N:N)+N212</f>
        <v>0</v>
      </c>
      <c r="P210" s="63">
        <f>SUMIF(In!$B:$B,Stock!$B210,In!O:O)+O212</f>
        <v>0</v>
      </c>
      <c r="Q210" s="63">
        <f>SUMIF(In!$B:$B,Stock!$B210,In!P:P)+P212</f>
        <v>0</v>
      </c>
      <c r="R210" s="63">
        <f>SUMIF(In!$B:$B,Stock!$B210,In!Q:Q)+Q212</f>
        <v>0</v>
      </c>
      <c r="S210" s="63">
        <f>SUMIF(In!$B:$B,Stock!$B210,In!R:R)+R212</f>
        <v>0</v>
      </c>
      <c r="T210" s="63">
        <f>SUMIF(In!$B:$B,Stock!$B210,In!S:S)+S212</f>
        <v>0</v>
      </c>
      <c r="U210" s="63">
        <f>SUMIF(In!$B:$B,Stock!$B210,In!T:T)+T212</f>
        <v>0</v>
      </c>
      <c r="W210" s="64">
        <f t="shared" si="76"/>
        <v>0</v>
      </c>
      <c r="Z210" s="64">
        <f t="shared" si="80"/>
        <v>74</v>
      </c>
      <c r="AA210" s="74" t="str">
        <f>VLOOKUP($Z210,Master!$A:$B,2,FALSE)</f>
        <v>jaket 4 - 6</v>
      </c>
    </row>
    <row r="211" spans="1:27" ht="15">
      <c r="A211" s="75" t="str">
        <f t="shared" si="77"/>
        <v>jaket 4 - 6OUT</v>
      </c>
      <c r="B211" s="75" t="str">
        <f t="shared" si="78"/>
        <v>jaket 4 - 6</v>
      </c>
      <c r="C211" s="52" t="s">
        <v>19</v>
      </c>
      <c r="D211" s="67">
        <f>SUMIF(Out!$B:$B,Stock!$B211,Out!C:C)</f>
        <v>0</v>
      </c>
      <c r="E211" s="67">
        <f>SUMIF(Out!$B:$B,Stock!$B211,Out!D:D)</f>
        <v>0</v>
      </c>
      <c r="F211" s="67">
        <f>SUMIF(Out!$B:$B,Stock!$B211,Out!E:E)</f>
        <v>0</v>
      </c>
      <c r="G211" s="67">
        <f>SUMIF(Out!$B:$B,Stock!$B211,Out!F:F)</f>
        <v>0</v>
      </c>
      <c r="H211" s="67">
        <f>SUMIF(Out!$B:$B,Stock!$B211,Out!G:G)</f>
        <v>0</v>
      </c>
      <c r="I211" s="67">
        <f>SUMIF(Out!$B:$B,Stock!$B211,Out!H:H)</f>
        <v>0</v>
      </c>
      <c r="J211" s="67">
        <f>SUMIF(Out!$B:$B,Stock!$B211,Out!I:I)</f>
        <v>0</v>
      </c>
      <c r="K211" s="67">
        <f>SUMIF(Out!$B:$B,Stock!$B211,Out!J:J)</f>
        <v>0</v>
      </c>
      <c r="L211" s="67">
        <f>SUMIF(Out!$B:$B,Stock!$B211,Out!K:K)</f>
        <v>0</v>
      </c>
      <c r="M211" s="67">
        <f>SUMIF(Out!$B:$B,Stock!$B211,Out!L:L)</f>
        <v>0</v>
      </c>
      <c r="N211" s="67">
        <f>SUMIF(Out!$B:$B,Stock!$B211,Out!M:M)</f>
        <v>0</v>
      </c>
      <c r="O211" s="67">
        <f>SUMIF(Out!$B:$B,Stock!$B211,Out!N:N)</f>
        <v>0</v>
      </c>
      <c r="P211" s="67">
        <f>SUMIF(Out!$B:$B,Stock!$B211,Out!O:O)</f>
        <v>0</v>
      </c>
      <c r="Q211" s="67">
        <f>SUMIF(Out!$B:$B,Stock!$B211,Out!P:P)</f>
        <v>0</v>
      </c>
      <c r="R211" s="67">
        <f>SUMIF(Out!$B:$B,Stock!$B211,Out!Q:Q)</f>
        <v>0</v>
      </c>
      <c r="S211" s="67">
        <f>SUMIF(Out!$B:$B,Stock!$B211,Out!R:R)</f>
        <v>0</v>
      </c>
      <c r="T211" s="67">
        <f>SUMIF(Out!$B:$B,Stock!$B211,Out!S:S)</f>
        <v>0</v>
      </c>
      <c r="U211" s="67">
        <f>SUMIF(Out!$B:$B,Stock!$B211,Out!T:T)</f>
        <v>0</v>
      </c>
      <c r="W211" s="68">
        <f t="shared" si="76"/>
        <v>0</v>
      </c>
      <c r="Z211" s="68">
        <f t="shared" si="80"/>
        <v>74</v>
      </c>
      <c r="AA211" s="76" t="str">
        <f>VLOOKUP($Z211,Master!$A:$B,2,FALSE)</f>
        <v>jaket 4 - 6</v>
      </c>
    </row>
    <row r="212" spans="1:27" ht="15">
      <c r="A212" s="77" t="str">
        <f t="shared" si="77"/>
        <v>jaket 4 - 6BALANCE</v>
      </c>
      <c r="B212" s="77" t="str">
        <f t="shared" si="78"/>
        <v>jaket 4 - 6</v>
      </c>
      <c r="C212" s="53" t="s">
        <v>118</v>
      </c>
      <c r="D212" s="54">
        <f t="shared" ref="D212:U212" si="84">D210-D211</f>
        <v>0</v>
      </c>
      <c r="E212" s="54">
        <f t="shared" si="84"/>
        <v>0</v>
      </c>
      <c r="F212" s="54">
        <f t="shared" si="84"/>
        <v>0</v>
      </c>
      <c r="G212" s="54">
        <f t="shared" si="84"/>
        <v>0</v>
      </c>
      <c r="H212" s="54">
        <f t="shared" si="84"/>
        <v>0</v>
      </c>
      <c r="I212" s="54">
        <f t="shared" si="84"/>
        <v>0</v>
      </c>
      <c r="J212" s="54">
        <f t="shared" si="84"/>
        <v>0</v>
      </c>
      <c r="K212" s="54">
        <f t="shared" si="84"/>
        <v>0</v>
      </c>
      <c r="L212" s="54">
        <f t="shared" si="84"/>
        <v>0</v>
      </c>
      <c r="M212" s="54">
        <f t="shared" si="84"/>
        <v>0</v>
      </c>
      <c r="N212" s="54">
        <f t="shared" si="84"/>
        <v>0</v>
      </c>
      <c r="O212" s="54">
        <f t="shared" si="84"/>
        <v>0</v>
      </c>
      <c r="P212" s="54">
        <f t="shared" si="84"/>
        <v>0</v>
      </c>
      <c r="Q212" s="54">
        <f t="shared" si="84"/>
        <v>0</v>
      </c>
      <c r="R212" s="54">
        <f t="shared" si="84"/>
        <v>0</v>
      </c>
      <c r="S212" s="54">
        <f t="shared" si="84"/>
        <v>0</v>
      </c>
      <c r="T212" s="54">
        <f t="shared" si="84"/>
        <v>0</v>
      </c>
      <c r="U212" s="54">
        <f t="shared" si="84"/>
        <v>0</v>
      </c>
      <c r="W212" s="71">
        <f t="shared" si="76"/>
        <v>0</v>
      </c>
      <c r="Z212" s="71">
        <f t="shared" si="80"/>
        <v>74</v>
      </c>
      <c r="AA212" s="78" t="str">
        <f>VLOOKUP($Z212,Master!$A:$B,2,FALSE)</f>
        <v>jaket 4 - 6</v>
      </c>
    </row>
    <row r="213" spans="1:27" ht="15">
      <c r="A213" s="73" t="str">
        <f t="shared" si="77"/>
        <v>jaket baseballIN</v>
      </c>
      <c r="B213" s="73" t="str">
        <f t="shared" si="78"/>
        <v>jaket baseball</v>
      </c>
      <c r="C213" s="51" t="s">
        <v>18</v>
      </c>
      <c r="D213" s="63">
        <f>SUMIF(In!$B:$B,Stock!$B213,In!C:C)</f>
        <v>0</v>
      </c>
      <c r="E213" s="63">
        <f>SUMIF(In!$B:$B,Stock!$B213,In!D:D)+D215</f>
        <v>0</v>
      </c>
      <c r="F213" s="63">
        <f>SUMIF(In!$B:$B,Stock!$B213,In!E:E)+E215</f>
        <v>0</v>
      </c>
      <c r="G213" s="63">
        <f>SUMIF(In!$B:$B,Stock!$B213,In!F:F)+F215</f>
        <v>0</v>
      </c>
      <c r="H213" s="63">
        <f>SUMIF(In!$B:$B,Stock!$B213,In!G:G)+G215</f>
        <v>0</v>
      </c>
      <c r="I213" s="63">
        <f>SUMIF(In!$B:$B,Stock!$B213,In!H:H)+H215</f>
        <v>0</v>
      </c>
      <c r="J213" s="63">
        <f>SUMIF(In!$B:$B,Stock!$B213,In!I:I)+I215</f>
        <v>0</v>
      </c>
      <c r="K213" s="63">
        <f>SUMIF(In!$B:$B,Stock!$B213,In!J:J)+J215</f>
        <v>0</v>
      </c>
      <c r="L213" s="63">
        <f>SUMIF(In!$B:$B,Stock!$B213,In!K:K)+K215</f>
        <v>0</v>
      </c>
      <c r="M213" s="63">
        <f>SUMIF(In!$B:$B,Stock!$B213,In!L:L)+L215</f>
        <v>0</v>
      </c>
      <c r="N213" s="63">
        <f>SUMIF(In!$B:$B,Stock!$B213,In!M:M)+M215</f>
        <v>0</v>
      </c>
      <c r="O213" s="63">
        <f>SUMIF(In!$B:$B,Stock!$B213,In!N:N)+N215</f>
        <v>0</v>
      </c>
      <c r="P213" s="63">
        <f>SUMIF(In!$B:$B,Stock!$B213,In!O:O)+O215</f>
        <v>0</v>
      </c>
      <c r="Q213" s="63">
        <f>SUMIF(In!$B:$B,Stock!$B213,In!P:P)+P215</f>
        <v>0</v>
      </c>
      <c r="R213" s="63">
        <f>SUMIF(In!$B:$B,Stock!$B213,In!Q:Q)+Q215</f>
        <v>0</v>
      </c>
      <c r="S213" s="63">
        <f>SUMIF(In!$B:$B,Stock!$B213,In!R:R)+R215</f>
        <v>0</v>
      </c>
      <c r="T213" s="63">
        <f>SUMIF(In!$B:$B,Stock!$B213,In!S:S)+S215</f>
        <v>0</v>
      </c>
      <c r="U213" s="63">
        <f>SUMIF(In!$B:$B,Stock!$B213,In!T:T)+T215</f>
        <v>0</v>
      </c>
      <c r="W213" s="64">
        <f t="shared" si="76"/>
        <v>0</v>
      </c>
      <c r="Z213" s="64">
        <f t="shared" si="80"/>
        <v>75</v>
      </c>
      <c r="AA213" s="74" t="str">
        <f>VLOOKUP($Z213,Master!$A:$B,2,FALSE)</f>
        <v>jaket baseball</v>
      </c>
    </row>
    <row r="214" spans="1:27" ht="15">
      <c r="A214" s="75" t="str">
        <f t="shared" si="77"/>
        <v>jaket baseballOUT</v>
      </c>
      <c r="B214" s="75" t="str">
        <f t="shared" si="78"/>
        <v>jaket baseball</v>
      </c>
      <c r="C214" s="52" t="s">
        <v>19</v>
      </c>
      <c r="D214" s="67">
        <f>SUMIF(Out!$B:$B,Stock!$B214,Out!C:C)</f>
        <v>0</v>
      </c>
      <c r="E214" s="67">
        <f>SUMIF(Out!$B:$B,Stock!$B214,Out!D:D)</f>
        <v>0</v>
      </c>
      <c r="F214" s="67">
        <f>SUMIF(Out!$B:$B,Stock!$B214,Out!E:E)</f>
        <v>0</v>
      </c>
      <c r="G214" s="67">
        <f>SUMIF(Out!$B:$B,Stock!$B214,Out!F:F)</f>
        <v>0</v>
      </c>
      <c r="H214" s="67">
        <f>SUMIF(Out!$B:$B,Stock!$B214,Out!G:G)</f>
        <v>0</v>
      </c>
      <c r="I214" s="67">
        <f>SUMIF(Out!$B:$B,Stock!$B214,Out!H:H)</f>
        <v>0</v>
      </c>
      <c r="J214" s="67">
        <f>SUMIF(Out!$B:$B,Stock!$B214,Out!I:I)</f>
        <v>0</v>
      </c>
      <c r="K214" s="67">
        <f>SUMIF(Out!$B:$B,Stock!$B214,Out!J:J)</f>
        <v>0</v>
      </c>
      <c r="L214" s="67">
        <f>SUMIF(Out!$B:$B,Stock!$B214,Out!K:K)</f>
        <v>0</v>
      </c>
      <c r="M214" s="67">
        <f>SUMIF(Out!$B:$B,Stock!$B214,Out!L:L)</f>
        <v>0</v>
      </c>
      <c r="N214" s="67">
        <f>SUMIF(Out!$B:$B,Stock!$B214,Out!M:M)</f>
        <v>0</v>
      </c>
      <c r="O214" s="67">
        <f>SUMIF(Out!$B:$B,Stock!$B214,Out!N:N)</f>
        <v>0</v>
      </c>
      <c r="P214" s="67">
        <f>SUMIF(Out!$B:$B,Stock!$B214,Out!O:O)</f>
        <v>0</v>
      </c>
      <c r="Q214" s="67">
        <f>SUMIF(Out!$B:$B,Stock!$B214,Out!P:P)</f>
        <v>0</v>
      </c>
      <c r="R214" s="67">
        <f>SUMIF(Out!$B:$B,Stock!$B214,Out!Q:Q)</f>
        <v>0</v>
      </c>
      <c r="S214" s="67">
        <f>SUMIF(Out!$B:$B,Stock!$B214,Out!R:R)</f>
        <v>0</v>
      </c>
      <c r="T214" s="67">
        <f>SUMIF(Out!$B:$B,Stock!$B214,Out!S:S)</f>
        <v>0</v>
      </c>
      <c r="U214" s="67">
        <f>SUMIF(Out!$B:$B,Stock!$B214,Out!T:T)</f>
        <v>0</v>
      </c>
      <c r="W214" s="68">
        <f t="shared" si="76"/>
        <v>0</v>
      </c>
      <c r="Z214" s="68">
        <f t="shared" si="80"/>
        <v>75</v>
      </c>
      <c r="AA214" s="76" t="str">
        <f>VLOOKUP($Z214,Master!$A:$B,2,FALSE)</f>
        <v>jaket baseball</v>
      </c>
    </row>
    <row r="215" spans="1:27" ht="15">
      <c r="A215" s="77" t="str">
        <f t="shared" si="77"/>
        <v>jaket baseballBALANCE</v>
      </c>
      <c r="B215" s="77" t="str">
        <f t="shared" si="78"/>
        <v>jaket baseball</v>
      </c>
      <c r="C215" s="53" t="s">
        <v>118</v>
      </c>
      <c r="D215" s="54">
        <f t="shared" ref="D215:U215" si="85">D213-D214</f>
        <v>0</v>
      </c>
      <c r="E215" s="54">
        <f t="shared" si="85"/>
        <v>0</v>
      </c>
      <c r="F215" s="54">
        <f t="shared" si="85"/>
        <v>0</v>
      </c>
      <c r="G215" s="54">
        <f t="shared" si="85"/>
        <v>0</v>
      </c>
      <c r="H215" s="54">
        <f t="shared" si="85"/>
        <v>0</v>
      </c>
      <c r="I215" s="54">
        <f t="shared" si="85"/>
        <v>0</v>
      </c>
      <c r="J215" s="54">
        <f t="shared" si="85"/>
        <v>0</v>
      </c>
      <c r="K215" s="54">
        <f t="shared" si="85"/>
        <v>0</v>
      </c>
      <c r="L215" s="54">
        <f t="shared" si="85"/>
        <v>0</v>
      </c>
      <c r="M215" s="54">
        <f t="shared" si="85"/>
        <v>0</v>
      </c>
      <c r="N215" s="54">
        <f t="shared" si="85"/>
        <v>0</v>
      </c>
      <c r="O215" s="54">
        <f t="shared" si="85"/>
        <v>0</v>
      </c>
      <c r="P215" s="54">
        <f t="shared" si="85"/>
        <v>0</v>
      </c>
      <c r="Q215" s="54">
        <f t="shared" si="85"/>
        <v>0</v>
      </c>
      <c r="R215" s="54">
        <f t="shared" si="85"/>
        <v>0</v>
      </c>
      <c r="S215" s="54">
        <f t="shared" si="85"/>
        <v>0</v>
      </c>
      <c r="T215" s="54">
        <f t="shared" si="85"/>
        <v>0</v>
      </c>
      <c r="U215" s="54">
        <f t="shared" si="85"/>
        <v>0</v>
      </c>
      <c r="W215" s="71">
        <f t="shared" si="76"/>
        <v>0</v>
      </c>
      <c r="Z215" s="71">
        <f t="shared" si="80"/>
        <v>75</v>
      </c>
      <c r="AA215" s="78" t="str">
        <f>VLOOKUP($Z215,Master!$A:$B,2,FALSE)</f>
        <v>jaket baseball</v>
      </c>
    </row>
    <row r="216" spans="1:27" ht="15">
      <c r="A216" s="73" t="str">
        <f t="shared" si="77"/>
        <v>set TP MIN</v>
      </c>
      <c r="B216" s="73" t="str">
        <f t="shared" si="78"/>
        <v>set TP M</v>
      </c>
      <c r="C216" s="51" t="s">
        <v>18</v>
      </c>
      <c r="D216" s="63">
        <f>SUMIF(In!$B:$B,Stock!$B216,In!C:C)</f>
        <v>0</v>
      </c>
      <c r="E216" s="63">
        <f>SUMIF(In!$B:$B,Stock!$B216,In!D:D)+D218</f>
        <v>0</v>
      </c>
      <c r="F216" s="63">
        <f>SUMIF(In!$B:$B,Stock!$B216,In!E:E)+E218</f>
        <v>0</v>
      </c>
      <c r="G216" s="63">
        <f>SUMIF(In!$B:$B,Stock!$B216,In!F:F)+F218</f>
        <v>0</v>
      </c>
      <c r="H216" s="63">
        <f>SUMIF(In!$B:$B,Stock!$B216,In!G:G)+G218</f>
        <v>0</v>
      </c>
      <c r="I216" s="63">
        <f>SUMIF(In!$B:$B,Stock!$B216,In!H:H)+H218</f>
        <v>0</v>
      </c>
      <c r="J216" s="63">
        <f>SUMIF(In!$B:$B,Stock!$B216,In!I:I)+I218</f>
        <v>0</v>
      </c>
      <c r="K216" s="63">
        <f>SUMIF(In!$B:$B,Stock!$B216,In!J:J)+J218</f>
        <v>0</v>
      </c>
      <c r="L216" s="63">
        <f>SUMIF(In!$B:$B,Stock!$B216,In!K:K)+K218</f>
        <v>0</v>
      </c>
      <c r="M216" s="63">
        <f>SUMIF(In!$B:$B,Stock!$B216,In!L:L)+L218</f>
        <v>0</v>
      </c>
      <c r="N216" s="63">
        <f>SUMIF(In!$B:$B,Stock!$B216,In!M:M)+M218</f>
        <v>0</v>
      </c>
      <c r="O216" s="63">
        <f>SUMIF(In!$B:$B,Stock!$B216,In!N:N)+N218</f>
        <v>0</v>
      </c>
      <c r="P216" s="63">
        <f>SUMIF(In!$B:$B,Stock!$B216,In!O:O)+O218</f>
        <v>0</v>
      </c>
      <c r="Q216" s="63">
        <f>SUMIF(In!$B:$B,Stock!$B216,In!P:P)+P218</f>
        <v>0</v>
      </c>
      <c r="R216" s="63">
        <f>SUMIF(In!$B:$B,Stock!$B216,In!Q:Q)+Q218</f>
        <v>0</v>
      </c>
      <c r="S216" s="63">
        <f>SUMIF(In!$B:$B,Stock!$B216,In!R:R)+R218</f>
        <v>0</v>
      </c>
      <c r="T216" s="63">
        <f>SUMIF(In!$B:$B,Stock!$B216,In!S:S)+S218</f>
        <v>0</v>
      </c>
      <c r="U216" s="63">
        <f>SUMIF(In!$B:$B,Stock!$B216,In!T:T)+T218</f>
        <v>0</v>
      </c>
      <c r="W216" s="64">
        <f t="shared" si="76"/>
        <v>0</v>
      </c>
      <c r="Z216" s="64">
        <f t="shared" si="80"/>
        <v>76</v>
      </c>
      <c r="AA216" s="74" t="str">
        <f>VLOOKUP($Z216,Master!$A:$B,2,FALSE)</f>
        <v>set TP M</v>
      </c>
    </row>
    <row r="217" spans="1:27" ht="15">
      <c r="A217" s="75" t="str">
        <f t="shared" si="77"/>
        <v>set TP MOUT</v>
      </c>
      <c r="B217" s="75" t="str">
        <f t="shared" si="78"/>
        <v>set TP M</v>
      </c>
      <c r="C217" s="52" t="s">
        <v>19</v>
      </c>
      <c r="D217" s="67">
        <f>SUMIF(Out!$B:$B,Stock!$B217,Out!C:C)</f>
        <v>0</v>
      </c>
      <c r="E217" s="67">
        <f>SUMIF(Out!$B:$B,Stock!$B217,Out!D:D)</f>
        <v>0</v>
      </c>
      <c r="F217" s="67">
        <f>SUMIF(Out!$B:$B,Stock!$B217,Out!E:E)</f>
        <v>0</v>
      </c>
      <c r="G217" s="67">
        <f>SUMIF(Out!$B:$B,Stock!$B217,Out!F:F)</f>
        <v>0</v>
      </c>
      <c r="H217" s="67">
        <f>SUMIF(Out!$B:$B,Stock!$B217,Out!G:G)</f>
        <v>0</v>
      </c>
      <c r="I217" s="67">
        <f>SUMIF(Out!$B:$B,Stock!$B217,Out!H:H)</f>
        <v>0</v>
      </c>
      <c r="J217" s="67">
        <f>SUMIF(Out!$B:$B,Stock!$B217,Out!I:I)</f>
        <v>0</v>
      </c>
      <c r="K217" s="67">
        <f>SUMIF(Out!$B:$B,Stock!$B217,Out!J:J)</f>
        <v>0</v>
      </c>
      <c r="L217" s="67">
        <f>SUMIF(Out!$B:$B,Stock!$B217,Out!K:K)</f>
        <v>0</v>
      </c>
      <c r="M217" s="67">
        <f>SUMIF(Out!$B:$B,Stock!$B217,Out!L:L)</f>
        <v>0</v>
      </c>
      <c r="N217" s="67">
        <f>SUMIF(Out!$B:$B,Stock!$B217,Out!M:M)</f>
        <v>0</v>
      </c>
      <c r="O217" s="67">
        <f>SUMIF(Out!$B:$B,Stock!$B217,Out!N:N)</f>
        <v>0</v>
      </c>
      <c r="P217" s="67">
        <f>SUMIF(Out!$B:$B,Stock!$B217,Out!O:O)</f>
        <v>0</v>
      </c>
      <c r="Q217" s="67">
        <f>SUMIF(Out!$B:$B,Stock!$B217,Out!P:P)</f>
        <v>0</v>
      </c>
      <c r="R217" s="67">
        <f>SUMIF(Out!$B:$B,Stock!$B217,Out!Q:Q)</f>
        <v>0</v>
      </c>
      <c r="S217" s="67">
        <f>SUMIF(Out!$B:$B,Stock!$B217,Out!R:R)</f>
        <v>0</v>
      </c>
      <c r="T217" s="67">
        <f>SUMIF(Out!$B:$B,Stock!$B217,Out!S:S)</f>
        <v>0</v>
      </c>
      <c r="U217" s="67">
        <f>SUMIF(Out!$B:$B,Stock!$B217,Out!T:T)</f>
        <v>0</v>
      </c>
      <c r="W217" s="68">
        <f t="shared" si="76"/>
        <v>0</v>
      </c>
      <c r="Z217" s="68">
        <f t="shared" si="80"/>
        <v>76</v>
      </c>
      <c r="AA217" s="76" t="str">
        <f>VLOOKUP($Z217,Master!$A:$B,2,FALSE)</f>
        <v>set TP M</v>
      </c>
    </row>
    <row r="218" spans="1:27" ht="15">
      <c r="A218" s="77" t="str">
        <f t="shared" si="77"/>
        <v>set TP MBALANCE</v>
      </c>
      <c r="B218" s="77" t="str">
        <f t="shared" si="78"/>
        <v>set TP M</v>
      </c>
      <c r="C218" s="53" t="s">
        <v>118</v>
      </c>
      <c r="D218" s="54">
        <f t="shared" ref="D218:U218" si="86">D216-D217</f>
        <v>0</v>
      </c>
      <c r="E218" s="54">
        <f t="shared" si="86"/>
        <v>0</v>
      </c>
      <c r="F218" s="54">
        <f t="shared" si="86"/>
        <v>0</v>
      </c>
      <c r="G218" s="54">
        <f t="shared" si="86"/>
        <v>0</v>
      </c>
      <c r="H218" s="54">
        <f t="shared" si="86"/>
        <v>0</v>
      </c>
      <c r="I218" s="54">
        <f t="shared" si="86"/>
        <v>0</v>
      </c>
      <c r="J218" s="54">
        <f t="shared" si="86"/>
        <v>0</v>
      </c>
      <c r="K218" s="54">
        <f t="shared" si="86"/>
        <v>0</v>
      </c>
      <c r="L218" s="54">
        <f t="shared" si="86"/>
        <v>0</v>
      </c>
      <c r="M218" s="54">
        <f t="shared" si="86"/>
        <v>0</v>
      </c>
      <c r="N218" s="54">
        <f t="shared" si="86"/>
        <v>0</v>
      </c>
      <c r="O218" s="54">
        <f t="shared" si="86"/>
        <v>0</v>
      </c>
      <c r="P218" s="54">
        <f t="shared" si="86"/>
        <v>0</v>
      </c>
      <c r="Q218" s="54">
        <f t="shared" si="86"/>
        <v>0</v>
      </c>
      <c r="R218" s="54">
        <f t="shared" si="86"/>
        <v>0</v>
      </c>
      <c r="S218" s="54">
        <f t="shared" si="86"/>
        <v>0</v>
      </c>
      <c r="T218" s="54">
        <f t="shared" si="86"/>
        <v>0</v>
      </c>
      <c r="U218" s="54">
        <f t="shared" si="86"/>
        <v>0</v>
      </c>
      <c r="W218" s="71">
        <f t="shared" si="76"/>
        <v>0</v>
      </c>
      <c r="Z218" s="71">
        <f t="shared" si="80"/>
        <v>76</v>
      </c>
      <c r="AA218" s="78" t="str">
        <f>VLOOKUP($Z218,Master!$A:$B,2,FALSE)</f>
        <v>set TP M</v>
      </c>
    </row>
    <row r="219" spans="1:27" ht="15">
      <c r="A219" s="73" t="str">
        <f t="shared" si="77"/>
        <v>set TP LIN</v>
      </c>
      <c r="B219" s="73" t="str">
        <f t="shared" si="78"/>
        <v>set TP L</v>
      </c>
      <c r="C219" s="51" t="s">
        <v>18</v>
      </c>
      <c r="D219" s="63">
        <f>SUMIF(In!$B:$B,Stock!$B219,In!C:C)</f>
        <v>0</v>
      </c>
      <c r="E219" s="63">
        <f>SUMIF(In!$B:$B,Stock!$B219,In!D:D)+D221</f>
        <v>0</v>
      </c>
      <c r="F219" s="63">
        <f>SUMIF(In!$B:$B,Stock!$B219,In!E:E)+E221</f>
        <v>0</v>
      </c>
      <c r="G219" s="63">
        <f>SUMIF(In!$B:$B,Stock!$B219,In!F:F)+F221</f>
        <v>0</v>
      </c>
      <c r="H219" s="63">
        <f>SUMIF(In!$B:$B,Stock!$B219,In!G:G)+G221</f>
        <v>0</v>
      </c>
      <c r="I219" s="63">
        <f>SUMIF(In!$B:$B,Stock!$B219,In!H:H)+H221</f>
        <v>0</v>
      </c>
      <c r="J219" s="63">
        <f>SUMIF(In!$B:$B,Stock!$B219,In!I:I)+I221</f>
        <v>0</v>
      </c>
      <c r="K219" s="63">
        <f>SUMIF(In!$B:$B,Stock!$B219,In!J:J)+J221</f>
        <v>0</v>
      </c>
      <c r="L219" s="63">
        <f>SUMIF(In!$B:$B,Stock!$B219,In!K:K)+K221</f>
        <v>0</v>
      </c>
      <c r="M219" s="63">
        <f>SUMIF(In!$B:$B,Stock!$B219,In!L:L)+L221</f>
        <v>0</v>
      </c>
      <c r="N219" s="63">
        <f>SUMIF(In!$B:$B,Stock!$B219,In!M:M)+M221</f>
        <v>0</v>
      </c>
      <c r="O219" s="63">
        <f>SUMIF(In!$B:$B,Stock!$B219,In!N:N)+N221</f>
        <v>0</v>
      </c>
      <c r="P219" s="63">
        <f>SUMIF(In!$B:$B,Stock!$B219,In!O:O)+O221</f>
        <v>0</v>
      </c>
      <c r="Q219" s="63">
        <f>SUMIF(In!$B:$B,Stock!$B219,In!P:P)+P221</f>
        <v>0</v>
      </c>
      <c r="R219" s="63">
        <f>SUMIF(In!$B:$B,Stock!$B219,In!Q:Q)+Q221</f>
        <v>0</v>
      </c>
      <c r="S219" s="63">
        <f>SUMIF(In!$B:$B,Stock!$B219,In!R:R)+R221</f>
        <v>0</v>
      </c>
      <c r="T219" s="63">
        <f>SUMIF(In!$B:$B,Stock!$B219,In!S:S)+S221</f>
        <v>0</v>
      </c>
      <c r="U219" s="63">
        <f>SUMIF(In!$B:$B,Stock!$B219,In!T:T)+T221</f>
        <v>0</v>
      </c>
      <c r="W219" s="64">
        <f t="shared" si="76"/>
        <v>0</v>
      </c>
      <c r="Z219" s="64">
        <f t="shared" si="80"/>
        <v>77</v>
      </c>
      <c r="AA219" s="74" t="str">
        <f>VLOOKUP($Z219,Master!$A:$B,2,FALSE)</f>
        <v>set TP L</v>
      </c>
    </row>
    <row r="220" spans="1:27" ht="15">
      <c r="A220" s="75" t="str">
        <f t="shared" si="77"/>
        <v>set TP LOUT</v>
      </c>
      <c r="B220" s="75" t="str">
        <f t="shared" si="78"/>
        <v>set TP L</v>
      </c>
      <c r="C220" s="52" t="s">
        <v>19</v>
      </c>
      <c r="D220" s="67">
        <f>SUMIF(Out!$B:$B,Stock!$B220,Out!C:C)</f>
        <v>0</v>
      </c>
      <c r="E220" s="67">
        <f>SUMIF(Out!$B:$B,Stock!$B220,Out!D:D)</f>
        <v>0</v>
      </c>
      <c r="F220" s="67">
        <f>SUMIF(Out!$B:$B,Stock!$B220,Out!E:E)</f>
        <v>0</v>
      </c>
      <c r="G220" s="67">
        <f>SUMIF(Out!$B:$B,Stock!$B220,Out!F:F)</f>
        <v>0</v>
      </c>
      <c r="H220" s="67">
        <f>SUMIF(Out!$B:$B,Stock!$B220,Out!G:G)</f>
        <v>0</v>
      </c>
      <c r="I220" s="67">
        <f>SUMIF(Out!$B:$B,Stock!$B220,Out!H:H)</f>
        <v>0</v>
      </c>
      <c r="J220" s="67">
        <f>SUMIF(Out!$B:$B,Stock!$B220,Out!I:I)</f>
        <v>0</v>
      </c>
      <c r="K220" s="67">
        <f>SUMIF(Out!$B:$B,Stock!$B220,Out!J:J)</f>
        <v>0</v>
      </c>
      <c r="L220" s="67">
        <f>SUMIF(Out!$B:$B,Stock!$B220,Out!K:K)</f>
        <v>0</v>
      </c>
      <c r="M220" s="67">
        <f>SUMIF(Out!$B:$B,Stock!$B220,Out!L:L)</f>
        <v>0</v>
      </c>
      <c r="N220" s="67">
        <f>SUMIF(Out!$B:$B,Stock!$B220,Out!M:M)</f>
        <v>0</v>
      </c>
      <c r="O220" s="67">
        <f>SUMIF(Out!$B:$B,Stock!$B220,Out!N:N)</f>
        <v>0</v>
      </c>
      <c r="P220" s="67">
        <f>SUMIF(Out!$B:$B,Stock!$B220,Out!O:O)</f>
        <v>0</v>
      </c>
      <c r="Q220" s="67">
        <f>SUMIF(Out!$B:$B,Stock!$B220,Out!P:P)</f>
        <v>0</v>
      </c>
      <c r="R220" s="67">
        <f>SUMIF(Out!$B:$B,Stock!$B220,Out!Q:Q)</f>
        <v>0</v>
      </c>
      <c r="S220" s="67">
        <f>SUMIF(Out!$B:$B,Stock!$B220,Out!R:R)</f>
        <v>0</v>
      </c>
      <c r="T220" s="67">
        <f>SUMIF(Out!$B:$B,Stock!$B220,Out!S:S)</f>
        <v>0</v>
      </c>
      <c r="U220" s="67">
        <f>SUMIF(Out!$B:$B,Stock!$B220,Out!T:T)</f>
        <v>0</v>
      </c>
      <c r="W220" s="68">
        <f t="shared" si="76"/>
        <v>0</v>
      </c>
      <c r="Z220" s="68">
        <f t="shared" si="80"/>
        <v>77</v>
      </c>
      <c r="AA220" s="76" t="str">
        <f>VLOOKUP($Z220,Master!$A:$B,2,FALSE)</f>
        <v>set TP L</v>
      </c>
    </row>
    <row r="221" spans="1:27" ht="15">
      <c r="A221" s="77" t="str">
        <f t="shared" si="77"/>
        <v>set TP LBALANCE</v>
      </c>
      <c r="B221" s="77" t="str">
        <f t="shared" si="78"/>
        <v>set TP L</v>
      </c>
      <c r="C221" s="53" t="s">
        <v>118</v>
      </c>
      <c r="D221" s="54">
        <f t="shared" ref="D221:U221" si="87">D219-D220</f>
        <v>0</v>
      </c>
      <c r="E221" s="54">
        <f t="shared" si="87"/>
        <v>0</v>
      </c>
      <c r="F221" s="54">
        <f t="shared" si="87"/>
        <v>0</v>
      </c>
      <c r="G221" s="54">
        <f t="shared" si="87"/>
        <v>0</v>
      </c>
      <c r="H221" s="54">
        <f t="shared" si="87"/>
        <v>0</v>
      </c>
      <c r="I221" s="54">
        <f t="shared" si="87"/>
        <v>0</v>
      </c>
      <c r="J221" s="54">
        <f t="shared" si="87"/>
        <v>0</v>
      </c>
      <c r="K221" s="54">
        <f t="shared" si="87"/>
        <v>0</v>
      </c>
      <c r="L221" s="54">
        <f t="shared" si="87"/>
        <v>0</v>
      </c>
      <c r="M221" s="54">
        <f t="shared" si="87"/>
        <v>0</v>
      </c>
      <c r="N221" s="54">
        <f t="shared" si="87"/>
        <v>0</v>
      </c>
      <c r="O221" s="54">
        <f t="shared" si="87"/>
        <v>0</v>
      </c>
      <c r="P221" s="54">
        <f t="shared" si="87"/>
        <v>0</v>
      </c>
      <c r="Q221" s="54">
        <f t="shared" si="87"/>
        <v>0</v>
      </c>
      <c r="R221" s="54">
        <f t="shared" si="87"/>
        <v>0</v>
      </c>
      <c r="S221" s="54">
        <f t="shared" si="87"/>
        <v>0</v>
      </c>
      <c r="T221" s="54">
        <f t="shared" si="87"/>
        <v>0</v>
      </c>
      <c r="U221" s="54">
        <f t="shared" si="87"/>
        <v>0</v>
      </c>
      <c r="W221" s="71">
        <f t="shared" si="76"/>
        <v>0</v>
      </c>
      <c r="Z221" s="71">
        <f t="shared" si="80"/>
        <v>77</v>
      </c>
      <c r="AA221" s="78" t="str">
        <f>VLOOKUP($Z221,Master!$A:$B,2,FALSE)</f>
        <v>set TP L</v>
      </c>
    </row>
    <row r="222" spans="1:27" ht="15">
      <c r="A222" s="73" t="str">
        <f t="shared" si="77"/>
        <v>set TP xlIN</v>
      </c>
      <c r="B222" s="73" t="str">
        <f t="shared" si="78"/>
        <v>set TP xl</v>
      </c>
      <c r="C222" s="51" t="s">
        <v>18</v>
      </c>
      <c r="D222" s="63">
        <f>SUMIF(In!$B:$B,Stock!$B222,In!C:C)</f>
        <v>0</v>
      </c>
      <c r="E222" s="63">
        <f>SUMIF(In!$B:$B,Stock!$B222,In!D:D)+D224</f>
        <v>0</v>
      </c>
      <c r="F222" s="63">
        <f>SUMIF(In!$B:$B,Stock!$B222,In!E:E)+E224</f>
        <v>0</v>
      </c>
      <c r="G222" s="63">
        <f>SUMIF(In!$B:$B,Stock!$B222,In!F:F)+F224</f>
        <v>0</v>
      </c>
      <c r="H222" s="63">
        <f>SUMIF(In!$B:$B,Stock!$B222,In!G:G)+G224</f>
        <v>0</v>
      </c>
      <c r="I222" s="63">
        <f>SUMIF(In!$B:$B,Stock!$B222,In!H:H)+H224</f>
        <v>0</v>
      </c>
      <c r="J222" s="63">
        <f>SUMIF(In!$B:$B,Stock!$B222,In!I:I)+I224</f>
        <v>0</v>
      </c>
      <c r="K222" s="63">
        <f>SUMIF(In!$B:$B,Stock!$B222,In!J:J)+J224</f>
        <v>0</v>
      </c>
      <c r="L222" s="63">
        <f>SUMIF(In!$B:$B,Stock!$B222,In!K:K)+K224</f>
        <v>0</v>
      </c>
      <c r="M222" s="63">
        <f>SUMIF(In!$B:$B,Stock!$B222,In!L:L)+L224</f>
        <v>0</v>
      </c>
      <c r="N222" s="63">
        <f>SUMIF(In!$B:$B,Stock!$B222,In!M:M)+M224</f>
        <v>0</v>
      </c>
      <c r="O222" s="63">
        <f>SUMIF(In!$B:$B,Stock!$B222,In!N:N)+N224</f>
        <v>0</v>
      </c>
      <c r="P222" s="63">
        <f>SUMIF(In!$B:$B,Stock!$B222,In!O:O)+O224</f>
        <v>0</v>
      </c>
      <c r="Q222" s="63">
        <f>SUMIF(In!$B:$B,Stock!$B222,In!P:P)+P224</f>
        <v>0</v>
      </c>
      <c r="R222" s="63">
        <f>SUMIF(In!$B:$B,Stock!$B222,In!Q:Q)+Q224</f>
        <v>0</v>
      </c>
      <c r="S222" s="63">
        <f>SUMIF(In!$B:$B,Stock!$B222,In!R:R)+R224</f>
        <v>0</v>
      </c>
      <c r="T222" s="63">
        <f>SUMIF(In!$B:$B,Stock!$B222,In!S:S)+S224</f>
        <v>0</v>
      </c>
      <c r="U222" s="63">
        <f>SUMIF(In!$B:$B,Stock!$B222,In!T:T)+T224</f>
        <v>0</v>
      </c>
      <c r="W222" s="64">
        <f t="shared" si="76"/>
        <v>0</v>
      </c>
      <c r="Z222" s="64">
        <f t="shared" si="80"/>
        <v>78</v>
      </c>
      <c r="AA222" s="74" t="str">
        <f>VLOOKUP($Z222,Master!$A:$B,2,FALSE)</f>
        <v>set TP xl</v>
      </c>
    </row>
    <row r="223" spans="1:27" ht="15">
      <c r="A223" s="75" t="str">
        <f t="shared" si="77"/>
        <v>set TP xlOUT</v>
      </c>
      <c r="B223" s="75" t="str">
        <f t="shared" si="78"/>
        <v>set TP xl</v>
      </c>
      <c r="C223" s="52" t="s">
        <v>19</v>
      </c>
      <c r="D223" s="67">
        <f>SUMIF(Out!$B:$B,Stock!$B223,Out!C:C)</f>
        <v>0</v>
      </c>
      <c r="E223" s="67">
        <f>SUMIF(Out!$B:$B,Stock!$B223,Out!D:D)</f>
        <v>0</v>
      </c>
      <c r="F223" s="67">
        <f>SUMIF(Out!$B:$B,Stock!$B223,Out!E:E)</f>
        <v>0</v>
      </c>
      <c r="G223" s="67">
        <f>SUMIF(Out!$B:$B,Stock!$B223,Out!F:F)</f>
        <v>0</v>
      </c>
      <c r="H223" s="67">
        <f>SUMIF(Out!$B:$B,Stock!$B223,Out!G:G)</f>
        <v>0</v>
      </c>
      <c r="I223" s="67">
        <f>SUMIF(Out!$B:$B,Stock!$B223,Out!H:H)</f>
        <v>0</v>
      </c>
      <c r="J223" s="67">
        <f>SUMIF(Out!$B:$B,Stock!$B223,Out!I:I)</f>
        <v>0</v>
      </c>
      <c r="K223" s="67">
        <f>SUMIF(Out!$B:$B,Stock!$B223,Out!J:J)</f>
        <v>0</v>
      </c>
      <c r="L223" s="67">
        <f>SUMIF(Out!$B:$B,Stock!$B223,Out!K:K)</f>
        <v>0</v>
      </c>
      <c r="M223" s="67">
        <f>SUMIF(Out!$B:$B,Stock!$B223,Out!L:L)</f>
        <v>0</v>
      </c>
      <c r="N223" s="67">
        <f>SUMIF(Out!$B:$B,Stock!$B223,Out!M:M)</f>
        <v>0</v>
      </c>
      <c r="O223" s="67">
        <f>SUMIF(Out!$B:$B,Stock!$B223,Out!N:N)</f>
        <v>0</v>
      </c>
      <c r="P223" s="67">
        <f>SUMIF(Out!$B:$B,Stock!$B223,Out!O:O)</f>
        <v>0</v>
      </c>
      <c r="Q223" s="67">
        <f>SUMIF(Out!$B:$B,Stock!$B223,Out!P:P)</f>
        <v>0</v>
      </c>
      <c r="R223" s="67">
        <f>SUMIF(Out!$B:$B,Stock!$B223,Out!Q:Q)</f>
        <v>0</v>
      </c>
      <c r="S223" s="67">
        <f>SUMIF(Out!$B:$B,Stock!$B223,Out!R:R)</f>
        <v>0</v>
      </c>
      <c r="T223" s="67">
        <f>SUMIF(Out!$B:$B,Stock!$B223,Out!S:S)</f>
        <v>0</v>
      </c>
      <c r="U223" s="67">
        <f>SUMIF(Out!$B:$B,Stock!$B223,Out!T:T)</f>
        <v>0</v>
      </c>
      <c r="W223" s="68">
        <f t="shared" si="76"/>
        <v>0</v>
      </c>
      <c r="Z223" s="68">
        <f t="shared" si="80"/>
        <v>78</v>
      </c>
      <c r="AA223" s="76" t="str">
        <f>VLOOKUP($Z223,Master!$A:$B,2,FALSE)</f>
        <v>set TP xl</v>
      </c>
    </row>
    <row r="224" spans="1:27" ht="15">
      <c r="A224" s="77" t="str">
        <f t="shared" si="77"/>
        <v>set TP xlBALANCE</v>
      </c>
      <c r="B224" s="77" t="str">
        <f t="shared" si="78"/>
        <v>set TP xl</v>
      </c>
      <c r="C224" s="53" t="s">
        <v>118</v>
      </c>
      <c r="D224" s="54">
        <f t="shared" ref="D224:U224" si="88">D222-D223</f>
        <v>0</v>
      </c>
      <c r="E224" s="54">
        <f t="shared" si="88"/>
        <v>0</v>
      </c>
      <c r="F224" s="54">
        <f t="shared" si="88"/>
        <v>0</v>
      </c>
      <c r="G224" s="54">
        <f t="shared" si="88"/>
        <v>0</v>
      </c>
      <c r="H224" s="54">
        <f t="shared" si="88"/>
        <v>0</v>
      </c>
      <c r="I224" s="54">
        <f t="shared" si="88"/>
        <v>0</v>
      </c>
      <c r="J224" s="54">
        <f t="shared" si="88"/>
        <v>0</v>
      </c>
      <c r="K224" s="54">
        <f t="shared" si="88"/>
        <v>0</v>
      </c>
      <c r="L224" s="54">
        <f t="shared" si="88"/>
        <v>0</v>
      </c>
      <c r="M224" s="54">
        <f t="shared" si="88"/>
        <v>0</v>
      </c>
      <c r="N224" s="54">
        <f t="shared" si="88"/>
        <v>0</v>
      </c>
      <c r="O224" s="54">
        <f t="shared" si="88"/>
        <v>0</v>
      </c>
      <c r="P224" s="54">
        <f t="shared" si="88"/>
        <v>0</v>
      </c>
      <c r="Q224" s="54">
        <f t="shared" si="88"/>
        <v>0</v>
      </c>
      <c r="R224" s="54">
        <f t="shared" si="88"/>
        <v>0</v>
      </c>
      <c r="S224" s="54">
        <f t="shared" si="88"/>
        <v>0</v>
      </c>
      <c r="T224" s="54">
        <f t="shared" si="88"/>
        <v>0</v>
      </c>
      <c r="U224" s="54">
        <f t="shared" si="88"/>
        <v>0</v>
      </c>
      <c r="W224" s="71">
        <f t="shared" si="76"/>
        <v>0</v>
      </c>
      <c r="Z224" s="71">
        <f t="shared" si="80"/>
        <v>78</v>
      </c>
      <c r="AA224" s="78" t="str">
        <f>VLOOKUP($Z224,Master!$A:$B,2,FALSE)</f>
        <v>set TP xl</v>
      </c>
    </row>
    <row r="225" spans="1:27" ht="15">
      <c r="A225" s="73" t="str">
        <f t="shared" si="77"/>
        <v>set caca cowoIN</v>
      </c>
      <c r="B225" s="73" t="str">
        <f t="shared" si="78"/>
        <v>set caca cowo</v>
      </c>
      <c r="C225" s="51" t="s">
        <v>18</v>
      </c>
      <c r="D225" s="63">
        <f>SUMIF(In!$B:$B,Stock!$B225,In!C:C)</f>
        <v>0</v>
      </c>
      <c r="E225" s="63">
        <f>SUMIF(In!$B:$B,Stock!$B225,In!D:D)+D227</f>
        <v>0</v>
      </c>
      <c r="F225" s="63">
        <f>SUMIF(In!$B:$B,Stock!$B225,In!E:E)+E227</f>
        <v>0</v>
      </c>
      <c r="G225" s="63">
        <f>SUMIF(In!$B:$B,Stock!$B225,In!F:F)+F227</f>
        <v>0</v>
      </c>
      <c r="H225" s="63">
        <f>SUMIF(In!$B:$B,Stock!$B225,In!G:G)+G227</f>
        <v>0</v>
      </c>
      <c r="I225" s="63">
        <f>SUMIF(In!$B:$B,Stock!$B225,In!H:H)+H227</f>
        <v>0</v>
      </c>
      <c r="J225" s="63">
        <f>SUMIF(In!$B:$B,Stock!$B225,In!I:I)+I227</f>
        <v>0</v>
      </c>
      <c r="K225" s="63">
        <f>SUMIF(In!$B:$B,Stock!$B225,In!J:J)+J227</f>
        <v>0</v>
      </c>
      <c r="L225" s="63">
        <f>SUMIF(In!$B:$B,Stock!$B225,In!K:K)+K227</f>
        <v>0</v>
      </c>
      <c r="M225" s="63">
        <f>SUMIF(In!$B:$B,Stock!$B225,In!L:L)+L227</f>
        <v>0</v>
      </c>
      <c r="N225" s="63">
        <f>SUMIF(In!$B:$B,Stock!$B225,In!M:M)+M227</f>
        <v>0</v>
      </c>
      <c r="O225" s="63">
        <f>SUMIF(In!$B:$B,Stock!$B225,In!N:N)+N227</f>
        <v>0</v>
      </c>
      <c r="P225" s="63">
        <f>SUMIF(In!$B:$B,Stock!$B225,In!O:O)+O227</f>
        <v>0</v>
      </c>
      <c r="Q225" s="63">
        <f>SUMIF(In!$B:$B,Stock!$B225,In!P:P)+P227</f>
        <v>0</v>
      </c>
      <c r="R225" s="63">
        <f>SUMIF(In!$B:$B,Stock!$B225,In!Q:Q)+Q227</f>
        <v>0</v>
      </c>
      <c r="S225" s="63">
        <f>SUMIF(In!$B:$B,Stock!$B225,In!R:R)+R227</f>
        <v>0</v>
      </c>
      <c r="T225" s="63">
        <f>SUMIF(In!$B:$B,Stock!$B225,In!S:S)+S227</f>
        <v>0</v>
      </c>
      <c r="U225" s="63">
        <f>SUMIF(In!$B:$B,Stock!$B225,In!T:T)+T227</f>
        <v>0</v>
      </c>
      <c r="W225" s="64">
        <f t="shared" si="76"/>
        <v>0</v>
      </c>
      <c r="Z225" s="64">
        <f t="shared" si="80"/>
        <v>79</v>
      </c>
      <c r="AA225" s="74" t="str">
        <f>VLOOKUP($Z225,Master!$A:$B,2,FALSE)</f>
        <v>set caca cowo</v>
      </c>
    </row>
    <row r="226" spans="1:27" ht="15">
      <c r="A226" s="75" t="str">
        <f t="shared" si="77"/>
        <v>set caca cowoOUT</v>
      </c>
      <c r="B226" s="75" t="str">
        <f t="shared" si="78"/>
        <v>set caca cowo</v>
      </c>
      <c r="C226" s="52" t="s">
        <v>19</v>
      </c>
      <c r="D226" s="67">
        <f>SUMIF(Out!$B:$B,Stock!$B226,Out!C:C)</f>
        <v>0</v>
      </c>
      <c r="E226" s="67">
        <f>SUMIF(Out!$B:$B,Stock!$B226,Out!D:D)</f>
        <v>0</v>
      </c>
      <c r="F226" s="67">
        <f>SUMIF(Out!$B:$B,Stock!$B226,Out!E:E)</f>
        <v>0</v>
      </c>
      <c r="G226" s="67">
        <f>SUMIF(Out!$B:$B,Stock!$B226,Out!F:F)</f>
        <v>0</v>
      </c>
      <c r="H226" s="67">
        <f>SUMIF(Out!$B:$B,Stock!$B226,Out!G:G)</f>
        <v>0</v>
      </c>
      <c r="I226" s="67">
        <f>SUMIF(Out!$B:$B,Stock!$B226,Out!H:H)</f>
        <v>0</v>
      </c>
      <c r="J226" s="67">
        <f>SUMIF(Out!$B:$B,Stock!$B226,Out!I:I)</f>
        <v>0</v>
      </c>
      <c r="K226" s="67">
        <f>SUMIF(Out!$B:$B,Stock!$B226,Out!J:J)</f>
        <v>0</v>
      </c>
      <c r="L226" s="67">
        <f>SUMIF(Out!$B:$B,Stock!$B226,Out!K:K)</f>
        <v>0</v>
      </c>
      <c r="M226" s="67">
        <f>SUMIF(Out!$B:$B,Stock!$B226,Out!L:L)</f>
        <v>0</v>
      </c>
      <c r="N226" s="67">
        <f>SUMIF(Out!$B:$B,Stock!$B226,Out!M:M)</f>
        <v>0</v>
      </c>
      <c r="O226" s="67">
        <f>SUMIF(Out!$B:$B,Stock!$B226,Out!N:N)</f>
        <v>0</v>
      </c>
      <c r="P226" s="67">
        <f>SUMIF(Out!$B:$B,Stock!$B226,Out!O:O)</f>
        <v>0</v>
      </c>
      <c r="Q226" s="67">
        <f>SUMIF(Out!$B:$B,Stock!$B226,Out!P:P)</f>
        <v>0</v>
      </c>
      <c r="R226" s="67">
        <f>SUMIF(Out!$B:$B,Stock!$B226,Out!Q:Q)</f>
        <v>0</v>
      </c>
      <c r="S226" s="67">
        <f>SUMIF(Out!$B:$B,Stock!$B226,Out!R:R)</f>
        <v>0</v>
      </c>
      <c r="T226" s="67">
        <f>SUMIF(Out!$B:$B,Stock!$B226,Out!S:S)</f>
        <v>0</v>
      </c>
      <c r="U226" s="67">
        <f>SUMIF(Out!$B:$B,Stock!$B226,Out!T:T)</f>
        <v>0</v>
      </c>
      <c r="W226" s="68">
        <f t="shared" si="76"/>
        <v>0</v>
      </c>
      <c r="Z226" s="68">
        <f t="shared" si="80"/>
        <v>79</v>
      </c>
      <c r="AA226" s="76" t="str">
        <f>VLOOKUP($Z226,Master!$A:$B,2,FALSE)</f>
        <v>set caca cowo</v>
      </c>
    </row>
    <row r="227" spans="1:27" ht="15">
      <c r="A227" s="77" t="str">
        <f t="shared" si="77"/>
        <v>set caca cowoBALANCE</v>
      </c>
      <c r="B227" s="77" t="str">
        <f t="shared" si="78"/>
        <v>set caca cowo</v>
      </c>
      <c r="C227" s="53" t="s">
        <v>118</v>
      </c>
      <c r="D227" s="54">
        <f t="shared" ref="D227:U227" si="89">D225-D226</f>
        <v>0</v>
      </c>
      <c r="E227" s="54">
        <f t="shared" si="89"/>
        <v>0</v>
      </c>
      <c r="F227" s="54">
        <f t="shared" si="89"/>
        <v>0</v>
      </c>
      <c r="G227" s="54">
        <f t="shared" si="89"/>
        <v>0</v>
      </c>
      <c r="H227" s="54">
        <f t="shared" si="89"/>
        <v>0</v>
      </c>
      <c r="I227" s="54">
        <f t="shared" si="89"/>
        <v>0</v>
      </c>
      <c r="J227" s="54">
        <f t="shared" si="89"/>
        <v>0</v>
      </c>
      <c r="K227" s="54">
        <f t="shared" si="89"/>
        <v>0</v>
      </c>
      <c r="L227" s="54">
        <f t="shared" si="89"/>
        <v>0</v>
      </c>
      <c r="M227" s="54">
        <f t="shared" si="89"/>
        <v>0</v>
      </c>
      <c r="N227" s="54">
        <f t="shared" si="89"/>
        <v>0</v>
      </c>
      <c r="O227" s="54">
        <f t="shared" si="89"/>
        <v>0</v>
      </c>
      <c r="P227" s="54">
        <f t="shared" si="89"/>
        <v>0</v>
      </c>
      <c r="Q227" s="54">
        <f t="shared" si="89"/>
        <v>0</v>
      </c>
      <c r="R227" s="54">
        <f t="shared" si="89"/>
        <v>0</v>
      </c>
      <c r="S227" s="54">
        <f t="shared" si="89"/>
        <v>0</v>
      </c>
      <c r="T227" s="54">
        <f t="shared" si="89"/>
        <v>0</v>
      </c>
      <c r="U227" s="54">
        <f t="shared" si="89"/>
        <v>0</v>
      </c>
      <c r="W227" s="71">
        <f t="shared" si="76"/>
        <v>0</v>
      </c>
      <c r="Z227" s="71">
        <f t="shared" si="80"/>
        <v>79</v>
      </c>
      <c r="AA227" s="78" t="str">
        <f>VLOOKUP($Z227,Master!$A:$B,2,FALSE)</f>
        <v>set caca cowo</v>
      </c>
    </row>
    <row r="228" spans="1:27" ht="15">
      <c r="A228" s="73" t="str">
        <f t="shared" si="77"/>
        <v>set caca ceweIN</v>
      </c>
      <c r="B228" s="73" t="str">
        <f t="shared" si="78"/>
        <v>set caca cewe</v>
      </c>
      <c r="C228" s="51" t="s">
        <v>18</v>
      </c>
      <c r="D228" s="63">
        <f>SUMIF(In!$B:$B,Stock!$B228,In!C:C)</f>
        <v>0</v>
      </c>
      <c r="E228" s="63">
        <f>SUMIF(In!$B:$B,Stock!$B228,In!D:D)+D230</f>
        <v>0</v>
      </c>
      <c r="F228" s="63">
        <f>SUMIF(In!$B:$B,Stock!$B228,In!E:E)+E230</f>
        <v>0</v>
      </c>
      <c r="G228" s="63">
        <f>SUMIF(In!$B:$B,Stock!$B228,In!F:F)+F230</f>
        <v>0</v>
      </c>
      <c r="H228" s="63">
        <f>SUMIF(In!$B:$B,Stock!$B228,In!G:G)+G230</f>
        <v>0</v>
      </c>
      <c r="I228" s="63">
        <f>SUMIF(In!$B:$B,Stock!$B228,In!H:H)+H230</f>
        <v>0</v>
      </c>
      <c r="J228" s="63">
        <f>SUMIF(In!$B:$B,Stock!$B228,In!I:I)+I230</f>
        <v>0</v>
      </c>
      <c r="K228" s="63">
        <f>SUMIF(In!$B:$B,Stock!$B228,In!J:J)+J230</f>
        <v>0</v>
      </c>
      <c r="L228" s="63">
        <f>SUMIF(In!$B:$B,Stock!$B228,In!K:K)+K230</f>
        <v>0</v>
      </c>
      <c r="M228" s="63">
        <f>SUMIF(In!$B:$B,Stock!$B228,In!L:L)+L230</f>
        <v>0</v>
      </c>
      <c r="N228" s="63">
        <f>SUMIF(In!$B:$B,Stock!$B228,In!M:M)+M230</f>
        <v>0</v>
      </c>
      <c r="O228" s="63">
        <f>SUMIF(In!$B:$B,Stock!$B228,In!N:N)+N230</f>
        <v>0</v>
      </c>
      <c r="P228" s="63">
        <f>SUMIF(In!$B:$B,Stock!$B228,In!O:O)+O230</f>
        <v>0</v>
      </c>
      <c r="Q228" s="63">
        <f>SUMIF(In!$B:$B,Stock!$B228,In!P:P)+P230</f>
        <v>0</v>
      </c>
      <c r="R228" s="63">
        <f>SUMIF(In!$B:$B,Stock!$B228,In!Q:Q)+Q230</f>
        <v>0</v>
      </c>
      <c r="S228" s="63">
        <f>SUMIF(In!$B:$B,Stock!$B228,In!R:R)+R230</f>
        <v>0</v>
      </c>
      <c r="T228" s="63">
        <f>SUMIF(In!$B:$B,Stock!$B228,In!S:S)+S230</f>
        <v>0</v>
      </c>
      <c r="U228" s="63">
        <f>SUMIF(In!$B:$B,Stock!$B228,In!T:T)+T230</f>
        <v>0</v>
      </c>
      <c r="W228" s="64">
        <f t="shared" si="76"/>
        <v>0</v>
      </c>
      <c r="Z228" s="64">
        <f t="shared" si="80"/>
        <v>80</v>
      </c>
      <c r="AA228" s="74" t="str">
        <f>VLOOKUP($Z228,Master!$A:$B,2,FALSE)</f>
        <v>set caca cewe</v>
      </c>
    </row>
    <row r="229" spans="1:27" ht="15">
      <c r="A229" s="75" t="str">
        <f t="shared" si="77"/>
        <v>set caca ceweOUT</v>
      </c>
      <c r="B229" s="75" t="str">
        <f t="shared" si="78"/>
        <v>set caca cewe</v>
      </c>
      <c r="C229" s="52" t="s">
        <v>19</v>
      </c>
      <c r="D229" s="67">
        <f>SUMIF(Out!$B:$B,Stock!$B229,Out!C:C)</f>
        <v>0</v>
      </c>
      <c r="E229" s="67">
        <f>SUMIF(Out!$B:$B,Stock!$B229,Out!D:D)</f>
        <v>0</v>
      </c>
      <c r="F229" s="67">
        <f>SUMIF(Out!$B:$B,Stock!$B229,Out!E:E)</f>
        <v>0</v>
      </c>
      <c r="G229" s="67">
        <f>SUMIF(Out!$B:$B,Stock!$B229,Out!F:F)</f>
        <v>0</v>
      </c>
      <c r="H229" s="67">
        <f>SUMIF(Out!$B:$B,Stock!$B229,Out!G:G)</f>
        <v>0</v>
      </c>
      <c r="I229" s="67">
        <f>SUMIF(Out!$B:$B,Stock!$B229,Out!H:H)</f>
        <v>0</v>
      </c>
      <c r="J229" s="67">
        <f>SUMIF(Out!$B:$B,Stock!$B229,Out!I:I)</f>
        <v>0</v>
      </c>
      <c r="K229" s="67">
        <f>SUMIF(Out!$B:$B,Stock!$B229,Out!J:J)</f>
        <v>0</v>
      </c>
      <c r="L229" s="67">
        <f>SUMIF(Out!$B:$B,Stock!$B229,Out!K:K)</f>
        <v>0</v>
      </c>
      <c r="M229" s="67">
        <f>SUMIF(Out!$B:$B,Stock!$B229,Out!L:L)</f>
        <v>0</v>
      </c>
      <c r="N229" s="67">
        <f>SUMIF(Out!$B:$B,Stock!$B229,Out!M:M)</f>
        <v>0</v>
      </c>
      <c r="O229" s="67">
        <f>SUMIF(Out!$B:$B,Stock!$B229,Out!N:N)</f>
        <v>0</v>
      </c>
      <c r="P229" s="67">
        <f>SUMIF(Out!$B:$B,Stock!$B229,Out!O:O)</f>
        <v>0</v>
      </c>
      <c r="Q229" s="67">
        <f>SUMIF(Out!$B:$B,Stock!$B229,Out!P:P)</f>
        <v>0</v>
      </c>
      <c r="R229" s="67">
        <f>SUMIF(Out!$B:$B,Stock!$B229,Out!Q:Q)</f>
        <v>0</v>
      </c>
      <c r="S229" s="67">
        <f>SUMIF(Out!$B:$B,Stock!$B229,Out!R:R)</f>
        <v>0</v>
      </c>
      <c r="T229" s="67">
        <f>SUMIF(Out!$B:$B,Stock!$B229,Out!S:S)</f>
        <v>0</v>
      </c>
      <c r="U229" s="67">
        <f>SUMIF(Out!$B:$B,Stock!$B229,Out!T:T)</f>
        <v>0</v>
      </c>
      <c r="W229" s="68">
        <f t="shared" si="76"/>
        <v>0</v>
      </c>
      <c r="Z229" s="68">
        <f t="shared" si="80"/>
        <v>80</v>
      </c>
      <c r="AA229" s="76" t="str">
        <f>VLOOKUP($Z229,Master!$A:$B,2,FALSE)</f>
        <v>set caca cewe</v>
      </c>
    </row>
    <row r="230" spans="1:27" ht="15">
      <c r="A230" s="77" t="str">
        <f t="shared" si="77"/>
        <v>set caca ceweBALANCE</v>
      </c>
      <c r="B230" s="77" t="str">
        <f t="shared" si="78"/>
        <v>set caca cewe</v>
      </c>
      <c r="C230" s="53" t="s">
        <v>118</v>
      </c>
      <c r="D230" s="54">
        <f t="shared" ref="D230:U230" si="90">D228-D229</f>
        <v>0</v>
      </c>
      <c r="E230" s="54">
        <f t="shared" si="90"/>
        <v>0</v>
      </c>
      <c r="F230" s="54">
        <f t="shared" si="90"/>
        <v>0</v>
      </c>
      <c r="G230" s="54">
        <f t="shared" si="90"/>
        <v>0</v>
      </c>
      <c r="H230" s="54">
        <f t="shared" si="90"/>
        <v>0</v>
      </c>
      <c r="I230" s="54">
        <f t="shared" si="90"/>
        <v>0</v>
      </c>
      <c r="J230" s="54">
        <f t="shared" si="90"/>
        <v>0</v>
      </c>
      <c r="K230" s="54">
        <f t="shared" si="90"/>
        <v>0</v>
      </c>
      <c r="L230" s="54">
        <f t="shared" si="90"/>
        <v>0</v>
      </c>
      <c r="M230" s="54">
        <f t="shared" si="90"/>
        <v>0</v>
      </c>
      <c r="N230" s="54">
        <f t="shared" si="90"/>
        <v>0</v>
      </c>
      <c r="O230" s="54">
        <f t="shared" si="90"/>
        <v>0</v>
      </c>
      <c r="P230" s="54">
        <f t="shared" si="90"/>
        <v>0</v>
      </c>
      <c r="Q230" s="54">
        <f t="shared" si="90"/>
        <v>0</v>
      </c>
      <c r="R230" s="54">
        <f t="shared" si="90"/>
        <v>0</v>
      </c>
      <c r="S230" s="54">
        <f t="shared" si="90"/>
        <v>0</v>
      </c>
      <c r="T230" s="54">
        <f t="shared" si="90"/>
        <v>0</v>
      </c>
      <c r="U230" s="54">
        <f t="shared" si="90"/>
        <v>0</v>
      </c>
      <c r="W230" s="71">
        <f t="shared" si="76"/>
        <v>0</v>
      </c>
      <c r="Z230" s="71">
        <f t="shared" si="80"/>
        <v>80</v>
      </c>
      <c r="AA230" s="78" t="str">
        <f>VLOOKUP($Z230,Master!$A:$B,2,FALSE)</f>
        <v>set caca cewe</v>
      </c>
    </row>
    <row r="231" spans="1:27" ht="15">
      <c r="A231" s="73" t="str">
        <f t="shared" si="77"/>
        <v>Celana stabilo ABGIN</v>
      </c>
      <c r="B231" s="73" t="str">
        <f t="shared" si="78"/>
        <v>Celana stabilo ABG</v>
      </c>
      <c r="C231" s="51" t="s">
        <v>18</v>
      </c>
      <c r="D231" s="63">
        <f>SUMIF(In!$B:$B,Stock!$B231,In!C:C)</f>
        <v>0</v>
      </c>
      <c r="E231" s="63">
        <f>SUMIF(In!$B:$B,Stock!$B231,In!D:D)+D233</f>
        <v>0</v>
      </c>
      <c r="F231" s="63">
        <f>SUMIF(In!$B:$B,Stock!$B231,In!E:E)+E233</f>
        <v>0</v>
      </c>
      <c r="G231" s="63">
        <f>SUMIF(In!$B:$B,Stock!$B231,In!F:F)+F233</f>
        <v>0</v>
      </c>
      <c r="H231" s="63">
        <f>SUMIF(In!$B:$B,Stock!$B231,In!G:G)+G233</f>
        <v>0</v>
      </c>
      <c r="I231" s="63">
        <f>SUMIF(In!$B:$B,Stock!$B231,In!H:H)+H233</f>
        <v>0</v>
      </c>
      <c r="J231" s="63">
        <f>SUMIF(In!$B:$B,Stock!$B231,In!I:I)+I233</f>
        <v>0</v>
      </c>
      <c r="K231" s="63">
        <f>SUMIF(In!$B:$B,Stock!$B231,In!J:J)+J233</f>
        <v>0</v>
      </c>
      <c r="L231" s="63">
        <f>SUMIF(In!$B:$B,Stock!$B231,In!K:K)+K233</f>
        <v>0</v>
      </c>
      <c r="M231" s="63">
        <f>SUMIF(In!$B:$B,Stock!$B231,In!L:L)+L233</f>
        <v>0</v>
      </c>
      <c r="N231" s="63">
        <f>SUMIF(In!$B:$B,Stock!$B231,In!M:M)+M233</f>
        <v>0</v>
      </c>
      <c r="O231" s="63">
        <f>SUMIF(In!$B:$B,Stock!$B231,In!N:N)+N233</f>
        <v>0</v>
      </c>
      <c r="P231" s="63">
        <f>SUMIF(In!$B:$B,Stock!$B231,In!O:O)+O233</f>
        <v>0</v>
      </c>
      <c r="Q231" s="63">
        <f>SUMIF(In!$B:$B,Stock!$B231,In!P:P)+P233</f>
        <v>0</v>
      </c>
      <c r="R231" s="63">
        <f>SUMIF(In!$B:$B,Stock!$B231,In!Q:Q)+Q233</f>
        <v>0</v>
      </c>
      <c r="S231" s="63">
        <f>SUMIF(In!$B:$B,Stock!$B231,In!R:R)+R233</f>
        <v>0</v>
      </c>
      <c r="T231" s="63">
        <f>SUMIF(In!$B:$B,Stock!$B231,In!S:S)+S233</f>
        <v>0</v>
      </c>
      <c r="U231" s="63">
        <f>SUMIF(In!$B:$B,Stock!$B231,In!T:T)+T233</f>
        <v>0</v>
      </c>
      <c r="W231" s="64">
        <f t="shared" si="76"/>
        <v>0</v>
      </c>
      <c r="Z231" s="64">
        <f t="shared" si="80"/>
        <v>81</v>
      </c>
      <c r="AA231" s="74" t="str">
        <f>VLOOKUP($Z231,Master!$A:$B,2,FALSE)</f>
        <v>Celana stabilo ABG</v>
      </c>
    </row>
    <row r="232" spans="1:27" ht="15">
      <c r="A232" s="75" t="str">
        <f t="shared" si="77"/>
        <v>Celana stabilo ABGOUT</v>
      </c>
      <c r="B232" s="75" t="str">
        <f t="shared" si="78"/>
        <v>Celana stabilo ABG</v>
      </c>
      <c r="C232" s="52" t="s">
        <v>19</v>
      </c>
      <c r="D232" s="67">
        <f>SUMIF(Out!$B:$B,Stock!$B232,Out!C:C)</f>
        <v>0</v>
      </c>
      <c r="E232" s="67">
        <f>SUMIF(Out!$B:$B,Stock!$B232,Out!D:D)</f>
        <v>0</v>
      </c>
      <c r="F232" s="67">
        <f>SUMIF(Out!$B:$B,Stock!$B232,Out!E:E)</f>
        <v>0</v>
      </c>
      <c r="G232" s="67">
        <f>SUMIF(Out!$B:$B,Stock!$B232,Out!F:F)</f>
        <v>0</v>
      </c>
      <c r="H232" s="67">
        <f>SUMIF(Out!$B:$B,Stock!$B232,Out!G:G)</f>
        <v>0</v>
      </c>
      <c r="I232" s="67">
        <f>SUMIF(Out!$B:$B,Stock!$B232,Out!H:H)</f>
        <v>0</v>
      </c>
      <c r="J232" s="67">
        <f>SUMIF(Out!$B:$B,Stock!$B232,Out!I:I)</f>
        <v>0</v>
      </c>
      <c r="K232" s="67">
        <f>SUMIF(Out!$B:$B,Stock!$B232,Out!J:J)</f>
        <v>0</v>
      </c>
      <c r="L232" s="67">
        <f>SUMIF(Out!$B:$B,Stock!$B232,Out!K:K)</f>
        <v>0</v>
      </c>
      <c r="M232" s="67">
        <f>SUMIF(Out!$B:$B,Stock!$B232,Out!L:L)</f>
        <v>0</v>
      </c>
      <c r="N232" s="67">
        <f>SUMIF(Out!$B:$B,Stock!$B232,Out!M:M)</f>
        <v>0</v>
      </c>
      <c r="O232" s="67">
        <f>SUMIF(Out!$B:$B,Stock!$B232,Out!N:N)</f>
        <v>0</v>
      </c>
      <c r="P232" s="67">
        <f>SUMIF(Out!$B:$B,Stock!$B232,Out!O:O)</f>
        <v>0</v>
      </c>
      <c r="Q232" s="67">
        <f>SUMIF(Out!$B:$B,Stock!$B232,Out!P:P)</f>
        <v>0</v>
      </c>
      <c r="R232" s="67">
        <f>SUMIF(Out!$B:$B,Stock!$B232,Out!Q:Q)</f>
        <v>0</v>
      </c>
      <c r="S232" s="67">
        <f>SUMIF(Out!$B:$B,Stock!$B232,Out!R:R)</f>
        <v>0</v>
      </c>
      <c r="T232" s="67">
        <f>SUMIF(Out!$B:$B,Stock!$B232,Out!S:S)</f>
        <v>0</v>
      </c>
      <c r="U232" s="67">
        <f>SUMIF(Out!$B:$B,Stock!$B232,Out!T:T)</f>
        <v>0</v>
      </c>
      <c r="W232" s="68">
        <f t="shared" si="76"/>
        <v>0</v>
      </c>
      <c r="Z232" s="68">
        <f t="shared" si="80"/>
        <v>81</v>
      </c>
      <c r="AA232" s="76" t="str">
        <f>VLOOKUP($Z232,Master!$A:$B,2,FALSE)</f>
        <v>Celana stabilo ABG</v>
      </c>
    </row>
    <row r="233" spans="1:27" ht="15">
      <c r="A233" s="77" t="str">
        <f t="shared" si="77"/>
        <v>Celana stabilo ABGBALANCE</v>
      </c>
      <c r="B233" s="77" t="str">
        <f t="shared" si="78"/>
        <v>Celana stabilo ABG</v>
      </c>
      <c r="C233" s="53" t="s">
        <v>118</v>
      </c>
      <c r="D233" s="54">
        <f t="shared" ref="D233:U233" si="91">D231-D232</f>
        <v>0</v>
      </c>
      <c r="E233" s="54">
        <f t="shared" si="91"/>
        <v>0</v>
      </c>
      <c r="F233" s="54">
        <f t="shared" si="91"/>
        <v>0</v>
      </c>
      <c r="G233" s="54">
        <f t="shared" si="91"/>
        <v>0</v>
      </c>
      <c r="H233" s="54">
        <f t="shared" si="91"/>
        <v>0</v>
      </c>
      <c r="I233" s="54">
        <f t="shared" si="91"/>
        <v>0</v>
      </c>
      <c r="J233" s="54">
        <f t="shared" si="91"/>
        <v>0</v>
      </c>
      <c r="K233" s="54">
        <f t="shared" si="91"/>
        <v>0</v>
      </c>
      <c r="L233" s="54">
        <f t="shared" si="91"/>
        <v>0</v>
      </c>
      <c r="M233" s="54">
        <f t="shared" si="91"/>
        <v>0</v>
      </c>
      <c r="N233" s="54">
        <f t="shared" si="91"/>
        <v>0</v>
      </c>
      <c r="O233" s="54">
        <f t="shared" si="91"/>
        <v>0</v>
      </c>
      <c r="P233" s="54">
        <f t="shared" si="91"/>
        <v>0</v>
      </c>
      <c r="Q233" s="54">
        <f t="shared" si="91"/>
        <v>0</v>
      </c>
      <c r="R233" s="54">
        <f t="shared" si="91"/>
        <v>0</v>
      </c>
      <c r="S233" s="54">
        <f t="shared" si="91"/>
        <v>0</v>
      </c>
      <c r="T233" s="54">
        <f t="shared" si="91"/>
        <v>0</v>
      </c>
      <c r="U233" s="54">
        <f t="shared" si="91"/>
        <v>0</v>
      </c>
      <c r="W233" s="71">
        <f t="shared" si="76"/>
        <v>0</v>
      </c>
      <c r="Z233" s="71">
        <f t="shared" si="80"/>
        <v>81</v>
      </c>
      <c r="AA233" s="78" t="str">
        <f>VLOOKUP($Z233,Master!$A:$B,2,FALSE)</f>
        <v>Celana stabilo ABG</v>
      </c>
    </row>
    <row r="234" spans="1:27" ht="15">
      <c r="A234" s="73" t="str">
        <f t="shared" si="77"/>
        <v>set cowo SIN</v>
      </c>
      <c r="B234" s="73" t="str">
        <f t="shared" si="78"/>
        <v>set cowo S</v>
      </c>
      <c r="C234" s="51" t="s">
        <v>18</v>
      </c>
      <c r="D234" s="63">
        <f>SUMIF(In!$B:$B,Stock!$B234,In!C:C)</f>
        <v>0</v>
      </c>
      <c r="E234" s="63">
        <f>SUMIF(In!$B:$B,Stock!$B234,In!D:D)+D236</f>
        <v>0</v>
      </c>
      <c r="F234" s="63">
        <f>SUMIF(In!$B:$B,Stock!$B234,In!E:E)+E236</f>
        <v>0</v>
      </c>
      <c r="G234" s="63">
        <f>SUMIF(In!$B:$B,Stock!$B234,In!F:F)+F236</f>
        <v>0</v>
      </c>
      <c r="H234" s="63">
        <f>SUMIF(In!$B:$B,Stock!$B234,In!G:G)+G236</f>
        <v>0</v>
      </c>
      <c r="I234" s="63">
        <f>SUMIF(In!$B:$B,Stock!$B234,In!H:H)+H236</f>
        <v>0</v>
      </c>
      <c r="J234" s="63">
        <f>SUMIF(In!$B:$B,Stock!$B234,In!I:I)+I236</f>
        <v>0</v>
      </c>
      <c r="K234" s="63">
        <f>SUMIF(In!$B:$B,Stock!$B234,In!J:J)+J236</f>
        <v>0</v>
      </c>
      <c r="L234" s="63">
        <f>SUMIF(In!$B:$B,Stock!$B234,In!K:K)+K236</f>
        <v>0</v>
      </c>
      <c r="M234" s="63">
        <f>SUMIF(In!$B:$B,Stock!$B234,In!L:L)+L236</f>
        <v>0</v>
      </c>
      <c r="N234" s="63">
        <f>SUMIF(In!$B:$B,Stock!$B234,In!M:M)+M236</f>
        <v>0</v>
      </c>
      <c r="O234" s="63">
        <f>SUMIF(In!$B:$B,Stock!$B234,In!N:N)+N236</f>
        <v>0</v>
      </c>
      <c r="P234" s="63">
        <f>SUMIF(In!$B:$B,Stock!$B234,In!O:O)+O236</f>
        <v>0</v>
      </c>
      <c r="Q234" s="63">
        <f>SUMIF(In!$B:$B,Stock!$B234,In!P:P)+P236</f>
        <v>0</v>
      </c>
      <c r="R234" s="63">
        <f>SUMIF(In!$B:$B,Stock!$B234,In!Q:Q)+Q236</f>
        <v>0</v>
      </c>
      <c r="S234" s="63">
        <f>SUMIF(In!$B:$B,Stock!$B234,In!R:R)+R236</f>
        <v>0</v>
      </c>
      <c r="T234" s="63">
        <f>SUMIF(In!$B:$B,Stock!$B234,In!S:S)+S236</f>
        <v>0</v>
      </c>
      <c r="U234" s="63">
        <f>SUMIF(In!$B:$B,Stock!$B234,In!T:T)+T236</f>
        <v>0</v>
      </c>
      <c r="W234" s="64">
        <f t="shared" si="76"/>
        <v>0</v>
      </c>
      <c r="Z234" s="64">
        <f t="shared" si="80"/>
        <v>82</v>
      </c>
      <c r="AA234" s="74" t="str">
        <f>VLOOKUP($Z234,Master!$A:$B,2,FALSE)</f>
        <v>set cowo S</v>
      </c>
    </row>
    <row r="235" spans="1:27" ht="15">
      <c r="A235" s="75" t="str">
        <f t="shared" si="77"/>
        <v>set cowo SOUT</v>
      </c>
      <c r="B235" s="75" t="str">
        <f t="shared" si="78"/>
        <v>set cowo S</v>
      </c>
      <c r="C235" s="52" t="s">
        <v>19</v>
      </c>
      <c r="D235" s="67">
        <f>SUMIF(Out!$B:$B,Stock!$B235,Out!C:C)</f>
        <v>0</v>
      </c>
      <c r="E235" s="67">
        <f>SUMIF(Out!$B:$B,Stock!$B235,Out!D:D)</f>
        <v>0</v>
      </c>
      <c r="F235" s="67">
        <f>SUMIF(Out!$B:$B,Stock!$B235,Out!E:E)</f>
        <v>0</v>
      </c>
      <c r="G235" s="67">
        <f>SUMIF(Out!$B:$B,Stock!$B235,Out!F:F)</f>
        <v>0</v>
      </c>
      <c r="H235" s="67">
        <f>SUMIF(Out!$B:$B,Stock!$B235,Out!G:G)</f>
        <v>0</v>
      </c>
      <c r="I235" s="67">
        <f>SUMIF(Out!$B:$B,Stock!$B235,Out!H:H)</f>
        <v>0</v>
      </c>
      <c r="J235" s="67">
        <f>SUMIF(Out!$B:$B,Stock!$B235,Out!I:I)</f>
        <v>0</v>
      </c>
      <c r="K235" s="67">
        <f>SUMIF(Out!$B:$B,Stock!$B235,Out!J:J)</f>
        <v>0</v>
      </c>
      <c r="L235" s="67">
        <f>SUMIF(Out!$B:$B,Stock!$B235,Out!K:K)</f>
        <v>0</v>
      </c>
      <c r="M235" s="67">
        <f>SUMIF(Out!$B:$B,Stock!$B235,Out!L:L)</f>
        <v>0</v>
      </c>
      <c r="N235" s="67">
        <f>SUMIF(Out!$B:$B,Stock!$B235,Out!M:M)</f>
        <v>0</v>
      </c>
      <c r="O235" s="67">
        <f>SUMIF(Out!$B:$B,Stock!$B235,Out!N:N)</f>
        <v>0</v>
      </c>
      <c r="P235" s="67">
        <f>SUMIF(Out!$B:$B,Stock!$B235,Out!O:O)</f>
        <v>0</v>
      </c>
      <c r="Q235" s="67">
        <f>SUMIF(Out!$B:$B,Stock!$B235,Out!P:P)</f>
        <v>0</v>
      </c>
      <c r="R235" s="67">
        <f>SUMIF(Out!$B:$B,Stock!$B235,Out!Q:Q)</f>
        <v>0</v>
      </c>
      <c r="S235" s="67">
        <f>SUMIF(Out!$B:$B,Stock!$B235,Out!R:R)</f>
        <v>0</v>
      </c>
      <c r="T235" s="67">
        <f>SUMIF(Out!$B:$B,Stock!$B235,Out!S:S)</f>
        <v>0</v>
      </c>
      <c r="U235" s="67">
        <f>SUMIF(Out!$B:$B,Stock!$B235,Out!T:T)</f>
        <v>0</v>
      </c>
      <c r="W235" s="68">
        <f t="shared" si="76"/>
        <v>0</v>
      </c>
      <c r="Z235" s="68">
        <f t="shared" si="80"/>
        <v>82</v>
      </c>
      <c r="AA235" s="76" t="str">
        <f>VLOOKUP($Z235,Master!$A:$B,2,FALSE)</f>
        <v>set cowo S</v>
      </c>
    </row>
    <row r="236" spans="1:27" ht="15">
      <c r="A236" s="77" t="str">
        <f t="shared" si="77"/>
        <v>set cowo SBALANCE</v>
      </c>
      <c r="B236" s="77" t="str">
        <f t="shared" si="78"/>
        <v>set cowo S</v>
      </c>
      <c r="C236" s="53" t="s">
        <v>118</v>
      </c>
      <c r="D236" s="54">
        <f t="shared" ref="D236:U236" si="92">D234-D235</f>
        <v>0</v>
      </c>
      <c r="E236" s="54">
        <f t="shared" si="92"/>
        <v>0</v>
      </c>
      <c r="F236" s="54">
        <f t="shared" si="92"/>
        <v>0</v>
      </c>
      <c r="G236" s="54">
        <f t="shared" si="92"/>
        <v>0</v>
      </c>
      <c r="H236" s="54">
        <f t="shared" si="92"/>
        <v>0</v>
      </c>
      <c r="I236" s="54">
        <f t="shared" si="92"/>
        <v>0</v>
      </c>
      <c r="J236" s="54">
        <f t="shared" si="92"/>
        <v>0</v>
      </c>
      <c r="K236" s="54">
        <f t="shared" si="92"/>
        <v>0</v>
      </c>
      <c r="L236" s="54">
        <f t="shared" si="92"/>
        <v>0</v>
      </c>
      <c r="M236" s="54">
        <f t="shared" si="92"/>
        <v>0</v>
      </c>
      <c r="N236" s="54">
        <f t="shared" si="92"/>
        <v>0</v>
      </c>
      <c r="O236" s="54">
        <f t="shared" si="92"/>
        <v>0</v>
      </c>
      <c r="P236" s="54">
        <f t="shared" si="92"/>
        <v>0</v>
      </c>
      <c r="Q236" s="54">
        <f t="shared" si="92"/>
        <v>0</v>
      </c>
      <c r="R236" s="54">
        <f t="shared" si="92"/>
        <v>0</v>
      </c>
      <c r="S236" s="54">
        <f t="shared" si="92"/>
        <v>0</v>
      </c>
      <c r="T236" s="54">
        <f t="shared" si="92"/>
        <v>0</v>
      </c>
      <c r="U236" s="54">
        <f t="shared" si="92"/>
        <v>0</v>
      </c>
      <c r="W236" s="71">
        <f t="shared" si="76"/>
        <v>0</v>
      </c>
      <c r="Z236" s="71">
        <f t="shared" si="80"/>
        <v>82</v>
      </c>
      <c r="AA236" s="78" t="str">
        <f>VLOOKUP($Z236,Master!$A:$B,2,FALSE)</f>
        <v>set cowo S</v>
      </c>
    </row>
    <row r="237" spans="1:27" ht="15">
      <c r="A237" s="73" t="str">
        <f t="shared" si="77"/>
        <v>set cowo MIN</v>
      </c>
      <c r="B237" s="73" t="str">
        <f t="shared" si="78"/>
        <v>set cowo M</v>
      </c>
      <c r="C237" s="51" t="s">
        <v>18</v>
      </c>
      <c r="D237" s="63">
        <f>SUMIF(In!$B:$B,Stock!$B237,In!C:C)</f>
        <v>0</v>
      </c>
      <c r="E237" s="63">
        <f>SUMIF(In!$B:$B,Stock!$B237,In!D:D)+D239</f>
        <v>0</v>
      </c>
      <c r="F237" s="63">
        <f>SUMIF(In!$B:$B,Stock!$B237,In!E:E)+E239</f>
        <v>0</v>
      </c>
      <c r="G237" s="63">
        <f>SUMIF(In!$B:$B,Stock!$B237,In!F:F)+F239</f>
        <v>0</v>
      </c>
      <c r="H237" s="63">
        <f>SUMIF(In!$B:$B,Stock!$B237,In!G:G)+G239</f>
        <v>0</v>
      </c>
      <c r="I237" s="63">
        <f>SUMIF(In!$B:$B,Stock!$B237,In!H:H)+H239</f>
        <v>0</v>
      </c>
      <c r="J237" s="63">
        <f>SUMIF(In!$B:$B,Stock!$B237,In!I:I)+I239</f>
        <v>0</v>
      </c>
      <c r="K237" s="63">
        <f>SUMIF(In!$B:$B,Stock!$B237,In!J:J)+J239</f>
        <v>0</v>
      </c>
      <c r="L237" s="63">
        <f>SUMIF(In!$B:$B,Stock!$B237,In!K:K)+K239</f>
        <v>0</v>
      </c>
      <c r="M237" s="63">
        <f>SUMIF(In!$B:$B,Stock!$B237,In!L:L)+L239</f>
        <v>0</v>
      </c>
      <c r="N237" s="63">
        <f>SUMIF(In!$B:$B,Stock!$B237,In!M:M)+M239</f>
        <v>0</v>
      </c>
      <c r="O237" s="63">
        <f>SUMIF(In!$B:$B,Stock!$B237,In!N:N)+N239</f>
        <v>0</v>
      </c>
      <c r="P237" s="63">
        <f>SUMIF(In!$B:$B,Stock!$B237,In!O:O)+O239</f>
        <v>0</v>
      </c>
      <c r="Q237" s="63">
        <f>SUMIF(In!$B:$B,Stock!$B237,In!P:P)+P239</f>
        <v>0</v>
      </c>
      <c r="R237" s="63">
        <f>SUMIF(In!$B:$B,Stock!$B237,In!Q:Q)+Q239</f>
        <v>0</v>
      </c>
      <c r="S237" s="63">
        <f>SUMIF(In!$B:$B,Stock!$B237,In!R:R)+R239</f>
        <v>0</v>
      </c>
      <c r="T237" s="63">
        <f>SUMIF(In!$B:$B,Stock!$B237,In!S:S)+S239</f>
        <v>0</v>
      </c>
      <c r="U237" s="63">
        <f>SUMIF(In!$B:$B,Stock!$B237,In!T:T)+T239</f>
        <v>0</v>
      </c>
      <c r="W237" s="64">
        <f t="shared" si="76"/>
        <v>0</v>
      </c>
      <c r="Z237" s="64">
        <f t="shared" si="80"/>
        <v>83</v>
      </c>
      <c r="AA237" s="74" t="str">
        <f>VLOOKUP($Z237,Master!$A:$B,2,FALSE)</f>
        <v>set cowo M</v>
      </c>
    </row>
    <row r="238" spans="1:27" ht="15">
      <c r="A238" s="75" t="str">
        <f t="shared" si="77"/>
        <v>set cowo MOUT</v>
      </c>
      <c r="B238" s="75" t="str">
        <f t="shared" si="78"/>
        <v>set cowo M</v>
      </c>
      <c r="C238" s="52" t="s">
        <v>19</v>
      </c>
      <c r="D238" s="67">
        <f>SUMIF(Out!$B:$B,Stock!$B238,Out!C:C)</f>
        <v>0</v>
      </c>
      <c r="E238" s="67">
        <f>SUMIF(Out!$B:$B,Stock!$B238,Out!D:D)</f>
        <v>0</v>
      </c>
      <c r="F238" s="67">
        <f>SUMIF(Out!$B:$B,Stock!$B238,Out!E:E)</f>
        <v>0</v>
      </c>
      <c r="G238" s="67">
        <f>SUMIF(Out!$B:$B,Stock!$B238,Out!F:F)</f>
        <v>0</v>
      </c>
      <c r="H238" s="67">
        <f>SUMIF(Out!$B:$B,Stock!$B238,Out!G:G)</f>
        <v>0</v>
      </c>
      <c r="I238" s="67">
        <f>SUMIF(Out!$B:$B,Stock!$B238,Out!H:H)</f>
        <v>0</v>
      </c>
      <c r="J238" s="67">
        <f>SUMIF(Out!$B:$B,Stock!$B238,Out!I:I)</f>
        <v>0</v>
      </c>
      <c r="K238" s="67">
        <f>SUMIF(Out!$B:$B,Stock!$B238,Out!J:J)</f>
        <v>0</v>
      </c>
      <c r="L238" s="67">
        <f>SUMIF(Out!$B:$B,Stock!$B238,Out!K:K)</f>
        <v>0</v>
      </c>
      <c r="M238" s="67">
        <f>SUMIF(Out!$B:$B,Stock!$B238,Out!L:L)</f>
        <v>0</v>
      </c>
      <c r="N238" s="67">
        <f>SUMIF(Out!$B:$B,Stock!$B238,Out!M:M)</f>
        <v>0</v>
      </c>
      <c r="O238" s="67">
        <f>SUMIF(Out!$B:$B,Stock!$B238,Out!N:N)</f>
        <v>0</v>
      </c>
      <c r="P238" s="67">
        <f>SUMIF(Out!$B:$B,Stock!$B238,Out!O:O)</f>
        <v>0</v>
      </c>
      <c r="Q238" s="67">
        <f>SUMIF(Out!$B:$B,Stock!$B238,Out!P:P)</f>
        <v>0</v>
      </c>
      <c r="R238" s="67">
        <f>SUMIF(Out!$B:$B,Stock!$B238,Out!Q:Q)</f>
        <v>0</v>
      </c>
      <c r="S238" s="67">
        <f>SUMIF(Out!$B:$B,Stock!$B238,Out!R:R)</f>
        <v>0</v>
      </c>
      <c r="T238" s="67">
        <f>SUMIF(Out!$B:$B,Stock!$B238,Out!S:S)</f>
        <v>0</v>
      </c>
      <c r="U238" s="67">
        <f>SUMIF(Out!$B:$B,Stock!$B238,Out!T:T)</f>
        <v>0</v>
      </c>
      <c r="W238" s="68">
        <f t="shared" si="76"/>
        <v>0</v>
      </c>
      <c r="Z238" s="68">
        <f t="shared" si="80"/>
        <v>83</v>
      </c>
      <c r="AA238" s="76" t="str">
        <f>VLOOKUP($Z238,Master!$A:$B,2,FALSE)</f>
        <v>set cowo M</v>
      </c>
    </row>
    <row r="239" spans="1:27" ht="15">
      <c r="A239" s="77" t="str">
        <f t="shared" si="77"/>
        <v>set cowo MBALANCE</v>
      </c>
      <c r="B239" s="77" t="str">
        <f t="shared" si="78"/>
        <v>set cowo M</v>
      </c>
      <c r="C239" s="53" t="s">
        <v>118</v>
      </c>
      <c r="D239" s="54">
        <f t="shared" ref="D239:U239" si="93">D237-D238</f>
        <v>0</v>
      </c>
      <c r="E239" s="54">
        <f t="shared" si="93"/>
        <v>0</v>
      </c>
      <c r="F239" s="54">
        <f t="shared" si="93"/>
        <v>0</v>
      </c>
      <c r="G239" s="54">
        <f t="shared" si="93"/>
        <v>0</v>
      </c>
      <c r="H239" s="54">
        <f t="shared" si="93"/>
        <v>0</v>
      </c>
      <c r="I239" s="54">
        <f t="shared" si="93"/>
        <v>0</v>
      </c>
      <c r="J239" s="54">
        <f t="shared" si="93"/>
        <v>0</v>
      </c>
      <c r="K239" s="54">
        <f t="shared" si="93"/>
        <v>0</v>
      </c>
      <c r="L239" s="54">
        <f t="shared" si="93"/>
        <v>0</v>
      </c>
      <c r="M239" s="54">
        <f t="shared" si="93"/>
        <v>0</v>
      </c>
      <c r="N239" s="54">
        <f t="shared" si="93"/>
        <v>0</v>
      </c>
      <c r="O239" s="54">
        <f t="shared" si="93"/>
        <v>0</v>
      </c>
      <c r="P239" s="54">
        <f t="shared" si="93"/>
        <v>0</v>
      </c>
      <c r="Q239" s="54">
        <f t="shared" si="93"/>
        <v>0</v>
      </c>
      <c r="R239" s="54">
        <f t="shared" si="93"/>
        <v>0</v>
      </c>
      <c r="S239" s="54">
        <f t="shared" si="93"/>
        <v>0</v>
      </c>
      <c r="T239" s="54">
        <f t="shared" si="93"/>
        <v>0</v>
      </c>
      <c r="U239" s="54">
        <f t="shared" si="93"/>
        <v>0</v>
      </c>
      <c r="W239" s="71">
        <f t="shared" si="76"/>
        <v>0</v>
      </c>
      <c r="Z239" s="71">
        <f t="shared" si="80"/>
        <v>83</v>
      </c>
      <c r="AA239" s="78" t="str">
        <f>VLOOKUP($Z239,Master!$A:$B,2,FALSE)</f>
        <v>set cowo M</v>
      </c>
    </row>
    <row r="240" spans="1:27" ht="15">
      <c r="A240" s="73" t="str">
        <f t="shared" si="77"/>
        <v>set cowo LIN</v>
      </c>
      <c r="B240" s="73" t="str">
        <f t="shared" si="78"/>
        <v>set cowo L</v>
      </c>
      <c r="C240" s="51" t="s">
        <v>18</v>
      </c>
      <c r="D240" s="63">
        <f>SUMIF(In!$B:$B,Stock!$B240,In!C:C)</f>
        <v>0</v>
      </c>
      <c r="E240" s="63">
        <f>SUMIF(In!$B:$B,Stock!$B240,In!D:D)+D242</f>
        <v>0</v>
      </c>
      <c r="F240" s="63">
        <f>SUMIF(In!$B:$B,Stock!$B240,In!E:E)+E242</f>
        <v>0</v>
      </c>
      <c r="G240" s="63">
        <f>SUMIF(In!$B:$B,Stock!$B240,In!F:F)+F242</f>
        <v>0</v>
      </c>
      <c r="H240" s="63">
        <f>SUMIF(In!$B:$B,Stock!$B240,In!G:G)+G242</f>
        <v>0</v>
      </c>
      <c r="I240" s="63">
        <f>SUMIF(In!$B:$B,Stock!$B240,In!H:H)+H242</f>
        <v>0</v>
      </c>
      <c r="J240" s="63">
        <f>SUMIF(In!$B:$B,Stock!$B240,In!I:I)+I242</f>
        <v>0</v>
      </c>
      <c r="K240" s="63">
        <f>SUMIF(In!$B:$B,Stock!$B240,In!J:J)+J242</f>
        <v>0</v>
      </c>
      <c r="L240" s="63">
        <f>SUMIF(In!$B:$B,Stock!$B240,In!K:K)+K242</f>
        <v>0</v>
      </c>
      <c r="M240" s="63">
        <f>SUMIF(In!$B:$B,Stock!$B240,In!L:L)+L242</f>
        <v>0</v>
      </c>
      <c r="N240" s="63">
        <f>SUMIF(In!$B:$B,Stock!$B240,In!M:M)+M242</f>
        <v>0</v>
      </c>
      <c r="O240" s="63">
        <f>SUMIF(In!$B:$B,Stock!$B240,In!N:N)+N242</f>
        <v>0</v>
      </c>
      <c r="P240" s="63">
        <f>SUMIF(In!$B:$B,Stock!$B240,In!O:O)+O242</f>
        <v>0</v>
      </c>
      <c r="Q240" s="63">
        <f>SUMIF(In!$B:$B,Stock!$B240,In!P:P)+P242</f>
        <v>0</v>
      </c>
      <c r="R240" s="63">
        <f>SUMIF(In!$B:$B,Stock!$B240,In!Q:Q)+Q242</f>
        <v>0</v>
      </c>
      <c r="S240" s="63">
        <f>SUMIF(In!$B:$B,Stock!$B240,In!R:R)+R242</f>
        <v>0</v>
      </c>
      <c r="T240" s="63">
        <f>SUMIF(In!$B:$B,Stock!$B240,In!S:S)+S242</f>
        <v>0</v>
      </c>
      <c r="U240" s="63">
        <f>SUMIF(In!$B:$B,Stock!$B240,In!T:T)+T242</f>
        <v>0</v>
      </c>
      <c r="W240" s="64">
        <f t="shared" si="76"/>
        <v>0</v>
      </c>
      <c r="Z240" s="64">
        <f t="shared" si="80"/>
        <v>84</v>
      </c>
      <c r="AA240" s="74" t="str">
        <f>VLOOKUP($Z240,Master!$A:$B,2,FALSE)</f>
        <v>set cowo L</v>
      </c>
    </row>
    <row r="241" spans="1:27" ht="15">
      <c r="A241" s="75" t="str">
        <f t="shared" si="77"/>
        <v>set cowo LOUT</v>
      </c>
      <c r="B241" s="75" t="str">
        <f t="shared" si="78"/>
        <v>set cowo L</v>
      </c>
      <c r="C241" s="52" t="s">
        <v>19</v>
      </c>
      <c r="D241" s="67">
        <f>SUMIF(Out!$B:$B,Stock!$B241,Out!C:C)</f>
        <v>0</v>
      </c>
      <c r="E241" s="67">
        <f>SUMIF(Out!$B:$B,Stock!$B241,Out!D:D)</f>
        <v>0</v>
      </c>
      <c r="F241" s="67">
        <f>SUMIF(Out!$B:$B,Stock!$B241,Out!E:E)</f>
        <v>0</v>
      </c>
      <c r="G241" s="67">
        <f>SUMIF(Out!$B:$B,Stock!$B241,Out!F:F)</f>
        <v>0</v>
      </c>
      <c r="H241" s="67">
        <f>SUMIF(Out!$B:$B,Stock!$B241,Out!G:G)</f>
        <v>0</v>
      </c>
      <c r="I241" s="67">
        <f>SUMIF(Out!$B:$B,Stock!$B241,Out!H:H)</f>
        <v>0</v>
      </c>
      <c r="J241" s="67">
        <f>SUMIF(Out!$B:$B,Stock!$B241,Out!I:I)</f>
        <v>0</v>
      </c>
      <c r="K241" s="67">
        <f>SUMIF(Out!$B:$B,Stock!$B241,Out!J:J)</f>
        <v>0</v>
      </c>
      <c r="L241" s="67">
        <f>SUMIF(Out!$B:$B,Stock!$B241,Out!K:K)</f>
        <v>0</v>
      </c>
      <c r="M241" s="67">
        <f>SUMIF(Out!$B:$B,Stock!$B241,Out!L:L)</f>
        <v>0</v>
      </c>
      <c r="N241" s="67">
        <f>SUMIF(Out!$B:$B,Stock!$B241,Out!M:M)</f>
        <v>0</v>
      </c>
      <c r="O241" s="67">
        <f>SUMIF(Out!$B:$B,Stock!$B241,Out!N:N)</f>
        <v>0</v>
      </c>
      <c r="P241" s="67">
        <f>SUMIF(Out!$B:$B,Stock!$B241,Out!O:O)</f>
        <v>0</v>
      </c>
      <c r="Q241" s="67">
        <f>SUMIF(Out!$B:$B,Stock!$B241,Out!P:P)</f>
        <v>0</v>
      </c>
      <c r="R241" s="67">
        <f>SUMIF(Out!$B:$B,Stock!$B241,Out!Q:Q)</f>
        <v>0</v>
      </c>
      <c r="S241" s="67">
        <f>SUMIF(Out!$B:$B,Stock!$B241,Out!R:R)</f>
        <v>0</v>
      </c>
      <c r="T241" s="67">
        <f>SUMIF(Out!$B:$B,Stock!$B241,Out!S:S)</f>
        <v>0</v>
      </c>
      <c r="U241" s="67">
        <f>SUMIF(Out!$B:$B,Stock!$B241,Out!T:T)</f>
        <v>0</v>
      </c>
      <c r="W241" s="68">
        <f t="shared" si="76"/>
        <v>0</v>
      </c>
      <c r="Z241" s="68">
        <f t="shared" si="80"/>
        <v>84</v>
      </c>
      <c r="AA241" s="76" t="str">
        <f>VLOOKUP($Z241,Master!$A:$B,2,FALSE)</f>
        <v>set cowo L</v>
      </c>
    </row>
    <row r="242" spans="1:27" ht="15">
      <c r="A242" s="77" t="str">
        <f t="shared" si="77"/>
        <v>set cowo LBALANCE</v>
      </c>
      <c r="B242" s="77" t="str">
        <f t="shared" si="78"/>
        <v>set cowo L</v>
      </c>
      <c r="C242" s="53" t="s">
        <v>118</v>
      </c>
      <c r="D242" s="54">
        <f t="shared" ref="D242:U242" si="94">D240-D241</f>
        <v>0</v>
      </c>
      <c r="E242" s="54">
        <f t="shared" si="94"/>
        <v>0</v>
      </c>
      <c r="F242" s="54">
        <f t="shared" si="94"/>
        <v>0</v>
      </c>
      <c r="G242" s="54">
        <f t="shared" si="94"/>
        <v>0</v>
      </c>
      <c r="H242" s="54">
        <f t="shared" si="94"/>
        <v>0</v>
      </c>
      <c r="I242" s="54">
        <f t="shared" si="94"/>
        <v>0</v>
      </c>
      <c r="J242" s="54">
        <f t="shared" si="94"/>
        <v>0</v>
      </c>
      <c r="K242" s="54">
        <f t="shared" si="94"/>
        <v>0</v>
      </c>
      <c r="L242" s="54">
        <f t="shared" si="94"/>
        <v>0</v>
      </c>
      <c r="M242" s="54">
        <f t="shared" si="94"/>
        <v>0</v>
      </c>
      <c r="N242" s="54">
        <f t="shared" si="94"/>
        <v>0</v>
      </c>
      <c r="O242" s="54">
        <f t="shared" si="94"/>
        <v>0</v>
      </c>
      <c r="P242" s="54">
        <f t="shared" si="94"/>
        <v>0</v>
      </c>
      <c r="Q242" s="54">
        <f t="shared" si="94"/>
        <v>0</v>
      </c>
      <c r="R242" s="54">
        <f t="shared" si="94"/>
        <v>0</v>
      </c>
      <c r="S242" s="54">
        <f t="shared" si="94"/>
        <v>0</v>
      </c>
      <c r="T242" s="54">
        <f t="shared" si="94"/>
        <v>0</v>
      </c>
      <c r="U242" s="54">
        <f t="shared" si="94"/>
        <v>0</v>
      </c>
      <c r="W242" s="71">
        <f t="shared" si="76"/>
        <v>0</v>
      </c>
      <c r="Z242" s="71">
        <f t="shared" si="80"/>
        <v>84</v>
      </c>
      <c r="AA242" s="78" t="str">
        <f>VLOOKUP($Z242,Master!$A:$B,2,FALSE)</f>
        <v>set cowo L</v>
      </c>
    </row>
    <row r="243" spans="1:27" ht="15">
      <c r="A243" s="73" t="str">
        <f t="shared" si="77"/>
        <v>set cowo XLIN</v>
      </c>
      <c r="B243" s="73" t="str">
        <f t="shared" si="78"/>
        <v>set cowo XL</v>
      </c>
      <c r="C243" s="51" t="s">
        <v>18</v>
      </c>
      <c r="D243" s="63">
        <f>SUMIF(In!$B:$B,Stock!$B243,In!C:C)</f>
        <v>0</v>
      </c>
      <c r="E243" s="63">
        <f>SUMIF(In!$B:$B,Stock!$B243,In!D:D)+D245</f>
        <v>0</v>
      </c>
      <c r="F243" s="63">
        <f>SUMIF(In!$B:$B,Stock!$B243,In!E:E)+E245</f>
        <v>0</v>
      </c>
      <c r="G243" s="63">
        <f>SUMIF(In!$B:$B,Stock!$B243,In!F:F)+F245</f>
        <v>0</v>
      </c>
      <c r="H243" s="63">
        <f>SUMIF(In!$B:$B,Stock!$B243,In!G:G)+G245</f>
        <v>0</v>
      </c>
      <c r="I243" s="63">
        <f>SUMIF(In!$B:$B,Stock!$B243,In!H:H)+H245</f>
        <v>0</v>
      </c>
      <c r="J243" s="63">
        <f>SUMIF(In!$B:$B,Stock!$B243,In!I:I)+I245</f>
        <v>0</v>
      </c>
      <c r="K243" s="63">
        <f>SUMIF(In!$B:$B,Stock!$B243,In!J:J)+J245</f>
        <v>0</v>
      </c>
      <c r="L243" s="63">
        <f>SUMIF(In!$B:$B,Stock!$B243,In!K:K)+K245</f>
        <v>0</v>
      </c>
      <c r="M243" s="63">
        <f>SUMIF(In!$B:$B,Stock!$B243,In!L:L)+L245</f>
        <v>0</v>
      </c>
      <c r="N243" s="63">
        <f>SUMIF(In!$B:$B,Stock!$B243,In!M:M)+M245</f>
        <v>0</v>
      </c>
      <c r="O243" s="63">
        <f>SUMIF(In!$B:$B,Stock!$B243,In!N:N)+N245</f>
        <v>0</v>
      </c>
      <c r="P243" s="63">
        <f>SUMIF(In!$B:$B,Stock!$B243,In!O:O)+O245</f>
        <v>0</v>
      </c>
      <c r="Q243" s="63">
        <f>SUMIF(In!$B:$B,Stock!$B243,In!P:P)+P245</f>
        <v>0</v>
      </c>
      <c r="R243" s="63">
        <f>SUMIF(In!$B:$B,Stock!$B243,In!Q:Q)+Q245</f>
        <v>0</v>
      </c>
      <c r="S243" s="63">
        <f>SUMIF(In!$B:$B,Stock!$B243,In!R:R)+R245</f>
        <v>0</v>
      </c>
      <c r="T243" s="63">
        <f>SUMIF(In!$B:$B,Stock!$B243,In!S:S)+S245</f>
        <v>0</v>
      </c>
      <c r="U243" s="63">
        <f>SUMIF(In!$B:$B,Stock!$B243,In!T:T)+T245</f>
        <v>0</v>
      </c>
      <c r="W243" s="64">
        <f t="shared" si="76"/>
        <v>0</v>
      </c>
      <c r="Z243" s="64">
        <f t="shared" si="80"/>
        <v>85</v>
      </c>
      <c r="AA243" s="74" t="str">
        <f>VLOOKUP($Z243,Master!$A:$B,2,FALSE)</f>
        <v>set cowo XL</v>
      </c>
    </row>
    <row r="244" spans="1:27" ht="15">
      <c r="A244" s="75" t="str">
        <f t="shared" si="77"/>
        <v>set cowo XLOUT</v>
      </c>
      <c r="B244" s="75" t="str">
        <f t="shared" si="78"/>
        <v>set cowo XL</v>
      </c>
      <c r="C244" s="52" t="s">
        <v>19</v>
      </c>
      <c r="D244" s="67">
        <f>SUMIF(Out!$B:$B,Stock!$B244,Out!C:C)</f>
        <v>0</v>
      </c>
      <c r="E244" s="67">
        <f>SUMIF(Out!$B:$B,Stock!$B244,Out!D:D)</f>
        <v>0</v>
      </c>
      <c r="F244" s="67">
        <f>SUMIF(Out!$B:$B,Stock!$B244,Out!E:E)</f>
        <v>0</v>
      </c>
      <c r="G244" s="67">
        <f>SUMIF(Out!$B:$B,Stock!$B244,Out!F:F)</f>
        <v>0</v>
      </c>
      <c r="H244" s="67">
        <f>SUMIF(Out!$B:$B,Stock!$B244,Out!G:G)</f>
        <v>0</v>
      </c>
      <c r="I244" s="67">
        <f>SUMIF(Out!$B:$B,Stock!$B244,Out!H:H)</f>
        <v>0</v>
      </c>
      <c r="J244" s="67">
        <f>SUMIF(Out!$B:$B,Stock!$B244,Out!I:I)</f>
        <v>0</v>
      </c>
      <c r="K244" s="67">
        <f>SUMIF(Out!$B:$B,Stock!$B244,Out!J:J)</f>
        <v>0</v>
      </c>
      <c r="L244" s="67">
        <f>SUMIF(Out!$B:$B,Stock!$B244,Out!K:K)</f>
        <v>0</v>
      </c>
      <c r="M244" s="67">
        <f>SUMIF(Out!$B:$B,Stock!$B244,Out!L:L)</f>
        <v>0</v>
      </c>
      <c r="N244" s="67">
        <f>SUMIF(Out!$B:$B,Stock!$B244,Out!M:M)</f>
        <v>0</v>
      </c>
      <c r="O244" s="67">
        <f>SUMIF(Out!$B:$B,Stock!$B244,Out!N:N)</f>
        <v>0</v>
      </c>
      <c r="P244" s="67">
        <f>SUMIF(Out!$B:$B,Stock!$B244,Out!O:O)</f>
        <v>0</v>
      </c>
      <c r="Q244" s="67">
        <f>SUMIF(Out!$B:$B,Stock!$B244,Out!P:P)</f>
        <v>0</v>
      </c>
      <c r="R244" s="67">
        <f>SUMIF(Out!$B:$B,Stock!$B244,Out!Q:Q)</f>
        <v>0</v>
      </c>
      <c r="S244" s="67">
        <f>SUMIF(Out!$B:$B,Stock!$B244,Out!R:R)</f>
        <v>0</v>
      </c>
      <c r="T244" s="67">
        <f>SUMIF(Out!$B:$B,Stock!$B244,Out!S:S)</f>
        <v>0</v>
      </c>
      <c r="U244" s="67">
        <f>SUMIF(Out!$B:$B,Stock!$B244,Out!T:T)</f>
        <v>0</v>
      </c>
      <c r="W244" s="68">
        <f t="shared" si="76"/>
        <v>0</v>
      </c>
      <c r="Z244" s="68">
        <f t="shared" si="80"/>
        <v>85</v>
      </c>
      <c r="AA244" s="76" t="str">
        <f>VLOOKUP($Z244,Master!$A:$B,2,FALSE)</f>
        <v>set cowo XL</v>
      </c>
    </row>
    <row r="245" spans="1:27" ht="15">
      <c r="A245" s="77" t="str">
        <f t="shared" si="77"/>
        <v>set cowo XLBALANCE</v>
      </c>
      <c r="B245" s="77" t="str">
        <f t="shared" si="78"/>
        <v>set cowo XL</v>
      </c>
      <c r="C245" s="53" t="s">
        <v>118</v>
      </c>
      <c r="D245" s="54">
        <f t="shared" ref="D245:U245" si="95">D243-D244</f>
        <v>0</v>
      </c>
      <c r="E245" s="54">
        <f t="shared" si="95"/>
        <v>0</v>
      </c>
      <c r="F245" s="54">
        <f t="shared" si="95"/>
        <v>0</v>
      </c>
      <c r="G245" s="54">
        <f t="shared" si="95"/>
        <v>0</v>
      </c>
      <c r="H245" s="54">
        <f t="shared" si="95"/>
        <v>0</v>
      </c>
      <c r="I245" s="54">
        <f t="shared" si="95"/>
        <v>0</v>
      </c>
      <c r="J245" s="54">
        <f t="shared" si="95"/>
        <v>0</v>
      </c>
      <c r="K245" s="54">
        <f t="shared" si="95"/>
        <v>0</v>
      </c>
      <c r="L245" s="54">
        <f t="shared" si="95"/>
        <v>0</v>
      </c>
      <c r="M245" s="54">
        <f t="shared" si="95"/>
        <v>0</v>
      </c>
      <c r="N245" s="54">
        <f t="shared" si="95"/>
        <v>0</v>
      </c>
      <c r="O245" s="54">
        <f t="shared" si="95"/>
        <v>0</v>
      </c>
      <c r="P245" s="54">
        <f t="shared" si="95"/>
        <v>0</v>
      </c>
      <c r="Q245" s="54">
        <f t="shared" si="95"/>
        <v>0</v>
      </c>
      <c r="R245" s="54">
        <f t="shared" si="95"/>
        <v>0</v>
      </c>
      <c r="S245" s="54">
        <f t="shared" si="95"/>
        <v>0</v>
      </c>
      <c r="T245" s="54">
        <f t="shared" si="95"/>
        <v>0</v>
      </c>
      <c r="U245" s="54">
        <f t="shared" si="95"/>
        <v>0</v>
      </c>
      <c r="W245" s="71">
        <f t="shared" si="76"/>
        <v>0</v>
      </c>
      <c r="Z245" s="71">
        <f t="shared" si="80"/>
        <v>85</v>
      </c>
      <c r="AA245" s="78" t="str">
        <f>VLOOKUP($Z245,Master!$A:$B,2,FALSE)</f>
        <v>set cowo XL</v>
      </c>
    </row>
    <row r="246" spans="1:27" ht="15">
      <c r="A246" s="73" t="str">
        <f t="shared" si="77"/>
        <v>set cewe sIN</v>
      </c>
      <c r="B246" s="73" t="str">
        <f t="shared" si="78"/>
        <v>set cewe s</v>
      </c>
      <c r="C246" s="51" t="s">
        <v>18</v>
      </c>
      <c r="D246" s="63">
        <f>SUMIF(In!$B:$B,Stock!$B246,In!C:C)</f>
        <v>0</v>
      </c>
      <c r="E246" s="63">
        <f>SUMIF(In!$B:$B,Stock!$B246,In!D:D)+D248</f>
        <v>0</v>
      </c>
      <c r="F246" s="63">
        <f>SUMIF(In!$B:$B,Stock!$B246,In!E:E)+E248</f>
        <v>0</v>
      </c>
      <c r="G246" s="63">
        <f>SUMIF(In!$B:$B,Stock!$B246,In!F:F)+F248</f>
        <v>0</v>
      </c>
      <c r="H246" s="63">
        <f>SUMIF(In!$B:$B,Stock!$B246,In!G:G)+G248</f>
        <v>0</v>
      </c>
      <c r="I246" s="63">
        <f>SUMIF(In!$B:$B,Stock!$B246,In!H:H)+H248</f>
        <v>0</v>
      </c>
      <c r="J246" s="63">
        <f>SUMIF(In!$B:$B,Stock!$B246,In!I:I)+I248</f>
        <v>0</v>
      </c>
      <c r="K246" s="63">
        <f>SUMIF(In!$B:$B,Stock!$B246,In!J:J)+J248</f>
        <v>0</v>
      </c>
      <c r="L246" s="63">
        <f>SUMIF(In!$B:$B,Stock!$B246,In!K:K)+K248</f>
        <v>0</v>
      </c>
      <c r="M246" s="63">
        <f>SUMIF(In!$B:$B,Stock!$B246,In!L:L)+L248</f>
        <v>0</v>
      </c>
      <c r="N246" s="63">
        <f>SUMIF(In!$B:$B,Stock!$B246,In!M:M)+M248</f>
        <v>0</v>
      </c>
      <c r="O246" s="63">
        <f>SUMIF(In!$B:$B,Stock!$B246,In!N:N)+N248</f>
        <v>0</v>
      </c>
      <c r="P246" s="63">
        <f>SUMIF(In!$B:$B,Stock!$B246,In!O:O)+O248</f>
        <v>0</v>
      </c>
      <c r="Q246" s="63">
        <f>SUMIF(In!$B:$B,Stock!$B246,In!P:P)+P248</f>
        <v>0</v>
      </c>
      <c r="R246" s="63">
        <f>SUMIF(In!$B:$B,Stock!$B246,In!Q:Q)+Q248</f>
        <v>0</v>
      </c>
      <c r="S246" s="63">
        <f>SUMIF(In!$B:$B,Stock!$B246,In!R:R)+R248</f>
        <v>0</v>
      </c>
      <c r="T246" s="63">
        <f>SUMIF(In!$B:$B,Stock!$B246,In!S:S)+S248</f>
        <v>0</v>
      </c>
      <c r="U246" s="63">
        <f>SUMIF(In!$B:$B,Stock!$B246,In!T:T)+T248</f>
        <v>0</v>
      </c>
      <c r="W246" s="64">
        <f t="shared" si="76"/>
        <v>0</v>
      </c>
      <c r="Z246" s="64">
        <f t="shared" si="80"/>
        <v>86</v>
      </c>
      <c r="AA246" s="74" t="str">
        <f>VLOOKUP($Z246,Master!$A:$B,2,FALSE)</f>
        <v>set cewe s</v>
      </c>
    </row>
    <row r="247" spans="1:27" ht="15">
      <c r="A247" s="75" t="str">
        <f t="shared" si="77"/>
        <v>set cewe sOUT</v>
      </c>
      <c r="B247" s="75" t="str">
        <f t="shared" si="78"/>
        <v>set cewe s</v>
      </c>
      <c r="C247" s="52" t="s">
        <v>19</v>
      </c>
      <c r="D247" s="67">
        <f>SUMIF(Out!$B:$B,Stock!$B247,Out!C:C)</f>
        <v>0</v>
      </c>
      <c r="E247" s="67">
        <f>SUMIF(Out!$B:$B,Stock!$B247,Out!D:D)</f>
        <v>0</v>
      </c>
      <c r="F247" s="67">
        <f>SUMIF(Out!$B:$B,Stock!$B247,Out!E:E)</f>
        <v>0</v>
      </c>
      <c r="G247" s="67">
        <f>SUMIF(Out!$B:$B,Stock!$B247,Out!F:F)</f>
        <v>0</v>
      </c>
      <c r="H247" s="67">
        <f>SUMIF(Out!$B:$B,Stock!$B247,Out!G:G)</f>
        <v>0</v>
      </c>
      <c r="I247" s="67">
        <f>SUMIF(Out!$B:$B,Stock!$B247,Out!H:H)</f>
        <v>0</v>
      </c>
      <c r="J247" s="67">
        <f>SUMIF(Out!$B:$B,Stock!$B247,Out!I:I)</f>
        <v>0</v>
      </c>
      <c r="K247" s="67">
        <f>SUMIF(Out!$B:$B,Stock!$B247,Out!J:J)</f>
        <v>0</v>
      </c>
      <c r="L247" s="67">
        <f>SUMIF(Out!$B:$B,Stock!$B247,Out!K:K)</f>
        <v>0</v>
      </c>
      <c r="M247" s="67">
        <f>SUMIF(Out!$B:$B,Stock!$B247,Out!L:L)</f>
        <v>0</v>
      </c>
      <c r="N247" s="67">
        <f>SUMIF(Out!$B:$B,Stock!$B247,Out!M:M)</f>
        <v>0</v>
      </c>
      <c r="O247" s="67">
        <f>SUMIF(Out!$B:$B,Stock!$B247,Out!N:N)</f>
        <v>0</v>
      </c>
      <c r="P247" s="67">
        <f>SUMIF(Out!$B:$B,Stock!$B247,Out!O:O)</f>
        <v>0</v>
      </c>
      <c r="Q247" s="67">
        <f>SUMIF(Out!$B:$B,Stock!$B247,Out!P:P)</f>
        <v>0</v>
      </c>
      <c r="R247" s="67">
        <f>SUMIF(Out!$B:$B,Stock!$B247,Out!Q:Q)</f>
        <v>0</v>
      </c>
      <c r="S247" s="67">
        <f>SUMIF(Out!$B:$B,Stock!$B247,Out!R:R)</f>
        <v>0</v>
      </c>
      <c r="T247" s="67">
        <f>SUMIF(Out!$B:$B,Stock!$B247,Out!S:S)</f>
        <v>0</v>
      </c>
      <c r="U247" s="67">
        <f>SUMIF(Out!$B:$B,Stock!$B247,Out!T:T)</f>
        <v>0</v>
      </c>
      <c r="W247" s="68">
        <f t="shared" si="76"/>
        <v>0</v>
      </c>
      <c r="Z247" s="68">
        <f t="shared" si="80"/>
        <v>86</v>
      </c>
      <c r="AA247" s="76" t="str">
        <f>VLOOKUP($Z247,Master!$A:$B,2,FALSE)</f>
        <v>set cewe s</v>
      </c>
    </row>
    <row r="248" spans="1:27" ht="15">
      <c r="A248" s="77" t="str">
        <f t="shared" si="77"/>
        <v>set cewe sBALANCE</v>
      </c>
      <c r="B248" s="77" t="str">
        <f t="shared" si="78"/>
        <v>set cewe s</v>
      </c>
      <c r="C248" s="53" t="s">
        <v>118</v>
      </c>
      <c r="D248" s="54">
        <f t="shared" ref="D248:U248" si="96">D246-D247</f>
        <v>0</v>
      </c>
      <c r="E248" s="54">
        <f t="shared" si="96"/>
        <v>0</v>
      </c>
      <c r="F248" s="54">
        <f t="shared" si="96"/>
        <v>0</v>
      </c>
      <c r="G248" s="54">
        <f t="shared" si="96"/>
        <v>0</v>
      </c>
      <c r="H248" s="54">
        <f t="shared" si="96"/>
        <v>0</v>
      </c>
      <c r="I248" s="54">
        <f t="shared" si="96"/>
        <v>0</v>
      </c>
      <c r="J248" s="54">
        <f t="shared" si="96"/>
        <v>0</v>
      </c>
      <c r="K248" s="54">
        <f t="shared" si="96"/>
        <v>0</v>
      </c>
      <c r="L248" s="54">
        <f t="shared" si="96"/>
        <v>0</v>
      </c>
      <c r="M248" s="54">
        <f t="shared" si="96"/>
        <v>0</v>
      </c>
      <c r="N248" s="54">
        <f t="shared" si="96"/>
        <v>0</v>
      </c>
      <c r="O248" s="54">
        <f t="shared" si="96"/>
        <v>0</v>
      </c>
      <c r="P248" s="54">
        <f t="shared" si="96"/>
        <v>0</v>
      </c>
      <c r="Q248" s="54">
        <f t="shared" si="96"/>
        <v>0</v>
      </c>
      <c r="R248" s="54">
        <f t="shared" si="96"/>
        <v>0</v>
      </c>
      <c r="S248" s="54">
        <f t="shared" si="96"/>
        <v>0</v>
      </c>
      <c r="T248" s="54">
        <f t="shared" si="96"/>
        <v>0</v>
      </c>
      <c r="U248" s="54">
        <f t="shared" si="96"/>
        <v>0</v>
      </c>
      <c r="W248" s="71">
        <f t="shared" si="76"/>
        <v>0</v>
      </c>
      <c r="Z248" s="71">
        <f t="shared" si="80"/>
        <v>86</v>
      </c>
      <c r="AA248" s="78" t="str">
        <f>VLOOKUP($Z248,Master!$A:$B,2,FALSE)</f>
        <v>set cewe s</v>
      </c>
    </row>
    <row r="249" spans="1:27" ht="15">
      <c r="A249" s="73" t="str">
        <f t="shared" si="77"/>
        <v>set cewe mIN</v>
      </c>
      <c r="B249" s="73" t="str">
        <f t="shared" si="78"/>
        <v>set cewe m</v>
      </c>
      <c r="C249" s="51" t="s">
        <v>18</v>
      </c>
      <c r="D249" s="63">
        <f>SUMIF(In!$B:$B,Stock!$B249,In!C:C)</f>
        <v>0</v>
      </c>
      <c r="E249" s="63">
        <f>SUMIF(In!$B:$B,Stock!$B249,In!D:D)+D251</f>
        <v>0</v>
      </c>
      <c r="F249" s="63">
        <f>SUMIF(In!$B:$B,Stock!$B249,In!E:E)+E251</f>
        <v>0</v>
      </c>
      <c r="G249" s="63">
        <f>SUMIF(In!$B:$B,Stock!$B249,In!F:F)+F251</f>
        <v>0</v>
      </c>
      <c r="H249" s="63">
        <f>SUMIF(In!$B:$B,Stock!$B249,In!G:G)+G251</f>
        <v>0</v>
      </c>
      <c r="I249" s="63">
        <f>SUMIF(In!$B:$B,Stock!$B249,In!H:H)+H251</f>
        <v>0</v>
      </c>
      <c r="J249" s="63">
        <f>SUMIF(In!$B:$B,Stock!$B249,In!I:I)+I251</f>
        <v>0</v>
      </c>
      <c r="K249" s="63">
        <f>SUMIF(In!$B:$B,Stock!$B249,In!J:J)+J251</f>
        <v>0</v>
      </c>
      <c r="L249" s="63">
        <f>SUMIF(In!$B:$B,Stock!$B249,In!K:K)+K251</f>
        <v>0</v>
      </c>
      <c r="M249" s="63">
        <f>SUMIF(In!$B:$B,Stock!$B249,In!L:L)+L251</f>
        <v>0</v>
      </c>
      <c r="N249" s="63">
        <f>SUMIF(In!$B:$B,Stock!$B249,In!M:M)+M251</f>
        <v>0</v>
      </c>
      <c r="O249" s="63">
        <f>SUMIF(In!$B:$B,Stock!$B249,In!N:N)+N251</f>
        <v>0</v>
      </c>
      <c r="P249" s="63">
        <f>SUMIF(In!$B:$B,Stock!$B249,In!O:O)+O251</f>
        <v>0</v>
      </c>
      <c r="Q249" s="63">
        <f>SUMIF(In!$B:$B,Stock!$B249,In!P:P)+P251</f>
        <v>0</v>
      </c>
      <c r="R249" s="63">
        <f>SUMIF(In!$B:$B,Stock!$B249,In!Q:Q)+Q251</f>
        <v>0</v>
      </c>
      <c r="S249" s="63">
        <f>SUMIF(In!$B:$B,Stock!$B249,In!R:R)+R251</f>
        <v>0</v>
      </c>
      <c r="T249" s="63">
        <f>SUMIF(In!$B:$B,Stock!$B249,In!S:S)+S251</f>
        <v>0</v>
      </c>
      <c r="U249" s="63">
        <f>SUMIF(In!$B:$B,Stock!$B249,In!T:T)+T251</f>
        <v>0</v>
      </c>
      <c r="W249" s="64">
        <f t="shared" si="76"/>
        <v>0</v>
      </c>
      <c r="Z249" s="64">
        <f t="shared" si="80"/>
        <v>87</v>
      </c>
      <c r="AA249" s="74" t="str">
        <f>VLOOKUP($Z249,Master!$A:$B,2,FALSE)</f>
        <v>set cewe m</v>
      </c>
    </row>
    <row r="250" spans="1:27" ht="15">
      <c r="A250" s="75" t="str">
        <f t="shared" si="77"/>
        <v>set cewe mOUT</v>
      </c>
      <c r="B250" s="75" t="str">
        <f t="shared" si="78"/>
        <v>set cewe m</v>
      </c>
      <c r="C250" s="52" t="s">
        <v>19</v>
      </c>
      <c r="D250" s="67">
        <f>SUMIF(Out!$B:$B,Stock!$B250,Out!C:C)</f>
        <v>0</v>
      </c>
      <c r="E250" s="67">
        <f>SUMIF(Out!$B:$B,Stock!$B250,Out!D:D)</f>
        <v>0</v>
      </c>
      <c r="F250" s="67">
        <f>SUMIF(Out!$B:$B,Stock!$B250,Out!E:E)</f>
        <v>0</v>
      </c>
      <c r="G250" s="67">
        <f>SUMIF(Out!$B:$B,Stock!$B250,Out!F:F)</f>
        <v>0</v>
      </c>
      <c r="H250" s="67">
        <f>SUMIF(Out!$B:$B,Stock!$B250,Out!G:G)</f>
        <v>0</v>
      </c>
      <c r="I250" s="67">
        <f>SUMIF(Out!$B:$B,Stock!$B250,Out!H:H)</f>
        <v>0</v>
      </c>
      <c r="J250" s="67">
        <f>SUMIF(Out!$B:$B,Stock!$B250,Out!I:I)</f>
        <v>0</v>
      </c>
      <c r="K250" s="67">
        <f>SUMIF(Out!$B:$B,Stock!$B250,Out!J:J)</f>
        <v>0</v>
      </c>
      <c r="L250" s="67">
        <f>SUMIF(Out!$B:$B,Stock!$B250,Out!K:K)</f>
        <v>0</v>
      </c>
      <c r="M250" s="67">
        <f>SUMIF(Out!$B:$B,Stock!$B250,Out!L:L)</f>
        <v>0</v>
      </c>
      <c r="N250" s="67">
        <f>SUMIF(Out!$B:$B,Stock!$B250,Out!M:M)</f>
        <v>0</v>
      </c>
      <c r="O250" s="67">
        <f>SUMIF(Out!$B:$B,Stock!$B250,Out!N:N)</f>
        <v>0</v>
      </c>
      <c r="P250" s="67">
        <f>SUMIF(Out!$B:$B,Stock!$B250,Out!O:O)</f>
        <v>0</v>
      </c>
      <c r="Q250" s="67">
        <f>SUMIF(Out!$B:$B,Stock!$B250,Out!P:P)</f>
        <v>0</v>
      </c>
      <c r="R250" s="67">
        <f>SUMIF(Out!$B:$B,Stock!$B250,Out!Q:Q)</f>
        <v>0</v>
      </c>
      <c r="S250" s="67">
        <f>SUMIF(Out!$B:$B,Stock!$B250,Out!R:R)</f>
        <v>0</v>
      </c>
      <c r="T250" s="67">
        <f>SUMIF(Out!$B:$B,Stock!$B250,Out!S:S)</f>
        <v>0</v>
      </c>
      <c r="U250" s="67">
        <f>SUMIF(Out!$B:$B,Stock!$B250,Out!T:T)</f>
        <v>0</v>
      </c>
      <c r="W250" s="68">
        <f t="shared" si="76"/>
        <v>0</v>
      </c>
      <c r="Z250" s="68">
        <f t="shared" si="80"/>
        <v>87</v>
      </c>
      <c r="AA250" s="76" t="str">
        <f>VLOOKUP($Z250,Master!$A:$B,2,FALSE)</f>
        <v>set cewe m</v>
      </c>
    </row>
    <row r="251" spans="1:27" ht="15">
      <c r="A251" s="77" t="str">
        <f t="shared" si="77"/>
        <v>set cewe mBALANCE</v>
      </c>
      <c r="B251" s="77" t="str">
        <f t="shared" si="78"/>
        <v>set cewe m</v>
      </c>
      <c r="C251" s="53" t="s">
        <v>118</v>
      </c>
      <c r="D251" s="54">
        <f t="shared" ref="D251:U251" si="97">D249-D250</f>
        <v>0</v>
      </c>
      <c r="E251" s="54">
        <f t="shared" si="97"/>
        <v>0</v>
      </c>
      <c r="F251" s="54">
        <f t="shared" si="97"/>
        <v>0</v>
      </c>
      <c r="G251" s="54">
        <f t="shared" si="97"/>
        <v>0</v>
      </c>
      <c r="H251" s="54">
        <f t="shared" si="97"/>
        <v>0</v>
      </c>
      <c r="I251" s="54">
        <f t="shared" si="97"/>
        <v>0</v>
      </c>
      <c r="J251" s="54">
        <f t="shared" si="97"/>
        <v>0</v>
      </c>
      <c r="K251" s="54">
        <f t="shared" si="97"/>
        <v>0</v>
      </c>
      <c r="L251" s="54">
        <f t="shared" si="97"/>
        <v>0</v>
      </c>
      <c r="M251" s="54">
        <f t="shared" si="97"/>
        <v>0</v>
      </c>
      <c r="N251" s="54">
        <f t="shared" si="97"/>
        <v>0</v>
      </c>
      <c r="O251" s="54">
        <f t="shared" si="97"/>
        <v>0</v>
      </c>
      <c r="P251" s="54">
        <f t="shared" si="97"/>
        <v>0</v>
      </c>
      <c r="Q251" s="54">
        <f t="shared" si="97"/>
        <v>0</v>
      </c>
      <c r="R251" s="54">
        <f t="shared" si="97"/>
        <v>0</v>
      </c>
      <c r="S251" s="54">
        <f t="shared" si="97"/>
        <v>0</v>
      </c>
      <c r="T251" s="54">
        <f t="shared" si="97"/>
        <v>0</v>
      </c>
      <c r="U251" s="54">
        <f t="shared" si="97"/>
        <v>0</v>
      </c>
      <c r="W251" s="71">
        <f t="shared" si="76"/>
        <v>0</v>
      </c>
      <c r="Z251" s="71">
        <f t="shared" si="80"/>
        <v>87</v>
      </c>
      <c r="AA251" s="78" t="str">
        <f>VLOOKUP($Z251,Master!$A:$B,2,FALSE)</f>
        <v>set cewe m</v>
      </c>
    </row>
    <row r="252" spans="1:27" ht="15">
      <c r="A252" s="73" t="str">
        <f t="shared" si="77"/>
        <v>set cewe LIN</v>
      </c>
      <c r="B252" s="73" t="str">
        <f t="shared" si="78"/>
        <v>set cewe L</v>
      </c>
      <c r="C252" s="51" t="s">
        <v>18</v>
      </c>
      <c r="D252" s="63">
        <f>SUMIF(In!$B:$B,Stock!$B252,In!C:C)</f>
        <v>0</v>
      </c>
      <c r="E252" s="63">
        <f>SUMIF(In!$B:$B,Stock!$B252,In!D:D)+D254</f>
        <v>0</v>
      </c>
      <c r="F252" s="63">
        <f>SUMIF(In!$B:$B,Stock!$B252,In!E:E)+E254</f>
        <v>0</v>
      </c>
      <c r="G252" s="63">
        <f>SUMIF(In!$B:$B,Stock!$B252,In!F:F)+F254</f>
        <v>0</v>
      </c>
      <c r="H252" s="63">
        <f>SUMIF(In!$B:$B,Stock!$B252,In!G:G)+G254</f>
        <v>0</v>
      </c>
      <c r="I252" s="63">
        <f>SUMIF(In!$B:$B,Stock!$B252,In!H:H)+H254</f>
        <v>0</v>
      </c>
      <c r="J252" s="63">
        <f>SUMIF(In!$B:$B,Stock!$B252,In!I:I)+I254</f>
        <v>0</v>
      </c>
      <c r="K252" s="63">
        <f>SUMIF(In!$B:$B,Stock!$B252,In!J:J)+J254</f>
        <v>0</v>
      </c>
      <c r="L252" s="63">
        <f>SUMIF(In!$B:$B,Stock!$B252,In!K:K)+K254</f>
        <v>0</v>
      </c>
      <c r="M252" s="63">
        <f>SUMIF(In!$B:$B,Stock!$B252,In!L:L)+L254</f>
        <v>0</v>
      </c>
      <c r="N252" s="63">
        <f>SUMIF(In!$B:$B,Stock!$B252,In!M:M)+M254</f>
        <v>0</v>
      </c>
      <c r="O252" s="63">
        <f>SUMIF(In!$B:$B,Stock!$B252,In!N:N)+N254</f>
        <v>0</v>
      </c>
      <c r="P252" s="63">
        <f>SUMIF(In!$B:$B,Stock!$B252,In!O:O)+O254</f>
        <v>0</v>
      </c>
      <c r="Q252" s="63">
        <f>SUMIF(In!$B:$B,Stock!$B252,In!P:P)+P254</f>
        <v>0</v>
      </c>
      <c r="R252" s="63">
        <f>SUMIF(In!$B:$B,Stock!$B252,In!Q:Q)+Q254</f>
        <v>0</v>
      </c>
      <c r="S252" s="63">
        <f>SUMIF(In!$B:$B,Stock!$B252,In!R:R)+R254</f>
        <v>0</v>
      </c>
      <c r="T252" s="63">
        <f>SUMIF(In!$B:$B,Stock!$B252,In!S:S)+S254</f>
        <v>0</v>
      </c>
      <c r="U252" s="63">
        <f>SUMIF(In!$B:$B,Stock!$B252,In!T:T)+T254</f>
        <v>0</v>
      </c>
      <c r="W252" s="64">
        <f t="shared" si="76"/>
        <v>0</v>
      </c>
      <c r="Z252" s="64">
        <f t="shared" si="80"/>
        <v>88</v>
      </c>
      <c r="AA252" s="74" t="str">
        <f>VLOOKUP($Z252,Master!$A:$B,2,FALSE)</f>
        <v>set cewe L</v>
      </c>
    </row>
    <row r="253" spans="1:27" ht="15">
      <c r="A253" s="75" t="str">
        <f t="shared" si="77"/>
        <v>set cewe LOUT</v>
      </c>
      <c r="B253" s="75" t="str">
        <f t="shared" si="78"/>
        <v>set cewe L</v>
      </c>
      <c r="C253" s="52" t="s">
        <v>19</v>
      </c>
      <c r="D253" s="67">
        <f>SUMIF(Out!$B:$B,Stock!$B253,Out!C:C)</f>
        <v>0</v>
      </c>
      <c r="E253" s="67">
        <f>SUMIF(Out!$B:$B,Stock!$B253,Out!D:D)</f>
        <v>0</v>
      </c>
      <c r="F253" s="67">
        <f>SUMIF(Out!$B:$B,Stock!$B253,Out!E:E)</f>
        <v>0</v>
      </c>
      <c r="G253" s="67">
        <f>SUMIF(Out!$B:$B,Stock!$B253,Out!F:F)</f>
        <v>0</v>
      </c>
      <c r="H253" s="67">
        <f>SUMIF(Out!$B:$B,Stock!$B253,Out!G:G)</f>
        <v>0</v>
      </c>
      <c r="I253" s="67">
        <f>SUMIF(Out!$B:$B,Stock!$B253,Out!H:H)</f>
        <v>0</v>
      </c>
      <c r="J253" s="67">
        <f>SUMIF(Out!$B:$B,Stock!$B253,Out!I:I)</f>
        <v>0</v>
      </c>
      <c r="K253" s="67">
        <f>SUMIF(Out!$B:$B,Stock!$B253,Out!J:J)</f>
        <v>0</v>
      </c>
      <c r="L253" s="67">
        <f>SUMIF(Out!$B:$B,Stock!$B253,Out!K:K)</f>
        <v>0</v>
      </c>
      <c r="M253" s="67">
        <f>SUMIF(Out!$B:$B,Stock!$B253,Out!L:L)</f>
        <v>0</v>
      </c>
      <c r="N253" s="67">
        <f>SUMIF(Out!$B:$B,Stock!$B253,Out!M:M)</f>
        <v>0</v>
      </c>
      <c r="O253" s="67">
        <f>SUMIF(Out!$B:$B,Stock!$B253,Out!N:N)</f>
        <v>0</v>
      </c>
      <c r="P253" s="67">
        <f>SUMIF(Out!$B:$B,Stock!$B253,Out!O:O)</f>
        <v>0</v>
      </c>
      <c r="Q253" s="67">
        <f>SUMIF(Out!$B:$B,Stock!$B253,Out!P:P)</f>
        <v>0</v>
      </c>
      <c r="R253" s="67">
        <f>SUMIF(Out!$B:$B,Stock!$B253,Out!Q:Q)</f>
        <v>0</v>
      </c>
      <c r="S253" s="67">
        <f>SUMIF(Out!$B:$B,Stock!$B253,Out!R:R)</f>
        <v>0</v>
      </c>
      <c r="T253" s="67">
        <f>SUMIF(Out!$B:$B,Stock!$B253,Out!S:S)</f>
        <v>0</v>
      </c>
      <c r="U253" s="67">
        <f>SUMIF(Out!$B:$B,Stock!$B253,Out!T:T)</f>
        <v>0</v>
      </c>
      <c r="W253" s="68">
        <f t="shared" si="76"/>
        <v>0</v>
      </c>
      <c r="Z253" s="68">
        <f t="shared" si="80"/>
        <v>88</v>
      </c>
      <c r="AA253" s="76" t="str">
        <f>VLOOKUP($Z253,Master!$A:$B,2,FALSE)</f>
        <v>set cewe L</v>
      </c>
    </row>
    <row r="254" spans="1:27" ht="15">
      <c r="A254" s="77" t="str">
        <f t="shared" si="77"/>
        <v>set cewe LBALANCE</v>
      </c>
      <c r="B254" s="77" t="str">
        <f t="shared" si="78"/>
        <v>set cewe L</v>
      </c>
      <c r="C254" s="53" t="s">
        <v>118</v>
      </c>
      <c r="D254" s="54">
        <f t="shared" ref="D254:U254" si="98">D252-D253</f>
        <v>0</v>
      </c>
      <c r="E254" s="54">
        <f t="shared" si="98"/>
        <v>0</v>
      </c>
      <c r="F254" s="54">
        <f t="shared" si="98"/>
        <v>0</v>
      </c>
      <c r="G254" s="54">
        <f t="shared" si="98"/>
        <v>0</v>
      </c>
      <c r="H254" s="54">
        <f t="shared" si="98"/>
        <v>0</v>
      </c>
      <c r="I254" s="54">
        <f t="shared" si="98"/>
        <v>0</v>
      </c>
      <c r="J254" s="54">
        <f t="shared" si="98"/>
        <v>0</v>
      </c>
      <c r="K254" s="54">
        <f t="shared" si="98"/>
        <v>0</v>
      </c>
      <c r="L254" s="54">
        <f t="shared" si="98"/>
        <v>0</v>
      </c>
      <c r="M254" s="54">
        <f t="shared" si="98"/>
        <v>0</v>
      </c>
      <c r="N254" s="54">
        <f t="shared" si="98"/>
        <v>0</v>
      </c>
      <c r="O254" s="54">
        <f t="shared" si="98"/>
        <v>0</v>
      </c>
      <c r="P254" s="54">
        <f t="shared" si="98"/>
        <v>0</v>
      </c>
      <c r="Q254" s="54">
        <f t="shared" si="98"/>
        <v>0</v>
      </c>
      <c r="R254" s="54">
        <f t="shared" si="98"/>
        <v>0</v>
      </c>
      <c r="S254" s="54">
        <f t="shared" si="98"/>
        <v>0</v>
      </c>
      <c r="T254" s="54">
        <f t="shared" si="98"/>
        <v>0</v>
      </c>
      <c r="U254" s="54">
        <f t="shared" si="98"/>
        <v>0</v>
      </c>
      <c r="W254" s="71">
        <f t="shared" si="76"/>
        <v>0</v>
      </c>
      <c r="Z254" s="71">
        <f t="shared" si="80"/>
        <v>88</v>
      </c>
      <c r="AA254" s="78" t="str">
        <f>VLOOKUP($Z254,Master!$A:$B,2,FALSE)</f>
        <v>set cewe L</v>
      </c>
    </row>
    <row r="255" spans="1:27" ht="15">
      <c r="A255" s="73" t="str">
        <f t="shared" si="77"/>
        <v>set cewe xlIN</v>
      </c>
      <c r="B255" s="73" t="str">
        <f t="shared" si="78"/>
        <v>set cewe xl</v>
      </c>
      <c r="C255" s="51" t="s">
        <v>18</v>
      </c>
      <c r="D255" s="63">
        <f>SUMIF(In!$B:$B,Stock!$B255,In!C:C)</f>
        <v>0</v>
      </c>
      <c r="E255" s="63">
        <f>SUMIF(In!$B:$B,Stock!$B255,In!D:D)+D257</f>
        <v>0</v>
      </c>
      <c r="F255" s="63">
        <f>SUMIF(In!$B:$B,Stock!$B255,In!E:E)+E257</f>
        <v>0</v>
      </c>
      <c r="G255" s="63">
        <f>SUMIF(In!$B:$B,Stock!$B255,In!F:F)+F257</f>
        <v>0</v>
      </c>
      <c r="H255" s="63">
        <f>SUMIF(In!$B:$B,Stock!$B255,In!G:G)+G257</f>
        <v>0</v>
      </c>
      <c r="I255" s="63">
        <f>SUMIF(In!$B:$B,Stock!$B255,In!H:H)+H257</f>
        <v>0</v>
      </c>
      <c r="J255" s="63">
        <f>SUMIF(In!$B:$B,Stock!$B255,In!I:I)+I257</f>
        <v>0</v>
      </c>
      <c r="K255" s="63">
        <f>SUMIF(In!$B:$B,Stock!$B255,In!J:J)+J257</f>
        <v>0</v>
      </c>
      <c r="L255" s="63">
        <f>SUMIF(In!$B:$B,Stock!$B255,In!K:K)+K257</f>
        <v>0</v>
      </c>
      <c r="M255" s="63">
        <f>SUMIF(In!$B:$B,Stock!$B255,In!L:L)+L257</f>
        <v>0</v>
      </c>
      <c r="N255" s="63">
        <f>SUMIF(In!$B:$B,Stock!$B255,In!M:M)+M257</f>
        <v>0</v>
      </c>
      <c r="O255" s="63">
        <f>SUMIF(In!$B:$B,Stock!$B255,In!N:N)+N257</f>
        <v>0</v>
      </c>
      <c r="P255" s="63">
        <f>SUMIF(In!$B:$B,Stock!$B255,In!O:O)+O257</f>
        <v>0</v>
      </c>
      <c r="Q255" s="63">
        <f>SUMIF(In!$B:$B,Stock!$B255,In!P:P)+P257</f>
        <v>0</v>
      </c>
      <c r="R255" s="63">
        <f>SUMIF(In!$B:$B,Stock!$B255,In!Q:Q)+Q257</f>
        <v>0</v>
      </c>
      <c r="S255" s="63">
        <f>SUMIF(In!$B:$B,Stock!$B255,In!R:R)+R257</f>
        <v>0</v>
      </c>
      <c r="T255" s="63">
        <f>SUMIF(In!$B:$B,Stock!$B255,In!S:S)+S257</f>
        <v>0</v>
      </c>
      <c r="U255" s="63">
        <f>SUMIF(In!$B:$B,Stock!$B255,In!T:T)+T257</f>
        <v>0</v>
      </c>
      <c r="W255" s="64">
        <f t="shared" si="76"/>
        <v>0</v>
      </c>
      <c r="Z255" s="64">
        <f t="shared" si="80"/>
        <v>89</v>
      </c>
      <c r="AA255" s="74" t="str">
        <f>VLOOKUP($Z255,Master!$A:$B,2,FALSE)</f>
        <v>set cewe xl</v>
      </c>
    </row>
    <row r="256" spans="1:27" ht="15">
      <c r="A256" s="75" t="str">
        <f t="shared" si="77"/>
        <v>set cewe xlOUT</v>
      </c>
      <c r="B256" s="75" t="str">
        <f t="shared" si="78"/>
        <v>set cewe xl</v>
      </c>
      <c r="C256" s="52" t="s">
        <v>19</v>
      </c>
      <c r="D256" s="67">
        <f>SUMIF(Out!$B:$B,Stock!$B256,Out!C:C)</f>
        <v>0</v>
      </c>
      <c r="E256" s="67">
        <f>SUMIF(Out!$B:$B,Stock!$B256,Out!D:D)</f>
        <v>0</v>
      </c>
      <c r="F256" s="67">
        <f>SUMIF(Out!$B:$B,Stock!$B256,Out!E:E)</f>
        <v>0</v>
      </c>
      <c r="G256" s="67">
        <f>SUMIF(Out!$B:$B,Stock!$B256,Out!F:F)</f>
        <v>0</v>
      </c>
      <c r="H256" s="67">
        <f>SUMIF(Out!$B:$B,Stock!$B256,Out!G:G)</f>
        <v>0</v>
      </c>
      <c r="I256" s="67">
        <f>SUMIF(Out!$B:$B,Stock!$B256,Out!H:H)</f>
        <v>0</v>
      </c>
      <c r="J256" s="67">
        <f>SUMIF(Out!$B:$B,Stock!$B256,Out!I:I)</f>
        <v>0</v>
      </c>
      <c r="K256" s="67">
        <f>SUMIF(Out!$B:$B,Stock!$B256,Out!J:J)</f>
        <v>0</v>
      </c>
      <c r="L256" s="67">
        <f>SUMIF(Out!$B:$B,Stock!$B256,Out!K:K)</f>
        <v>0</v>
      </c>
      <c r="M256" s="67">
        <f>SUMIF(Out!$B:$B,Stock!$B256,Out!L:L)</f>
        <v>0</v>
      </c>
      <c r="N256" s="67">
        <f>SUMIF(Out!$B:$B,Stock!$B256,Out!M:M)</f>
        <v>0</v>
      </c>
      <c r="O256" s="67">
        <f>SUMIF(Out!$B:$B,Stock!$B256,Out!N:N)</f>
        <v>0</v>
      </c>
      <c r="P256" s="67">
        <f>SUMIF(Out!$B:$B,Stock!$B256,Out!O:O)</f>
        <v>0</v>
      </c>
      <c r="Q256" s="67">
        <f>SUMIF(Out!$B:$B,Stock!$B256,Out!P:P)</f>
        <v>0</v>
      </c>
      <c r="R256" s="67">
        <f>SUMIF(Out!$B:$B,Stock!$B256,Out!Q:Q)</f>
        <v>0</v>
      </c>
      <c r="S256" s="67">
        <f>SUMIF(Out!$B:$B,Stock!$B256,Out!R:R)</f>
        <v>0</v>
      </c>
      <c r="T256" s="67">
        <f>SUMIF(Out!$B:$B,Stock!$B256,Out!S:S)</f>
        <v>0</v>
      </c>
      <c r="U256" s="67">
        <f>SUMIF(Out!$B:$B,Stock!$B256,Out!T:T)</f>
        <v>0</v>
      </c>
      <c r="W256" s="68">
        <f t="shared" si="76"/>
        <v>0</v>
      </c>
      <c r="Z256" s="68">
        <f t="shared" si="80"/>
        <v>89</v>
      </c>
      <c r="AA256" s="76" t="str">
        <f>VLOOKUP($Z256,Master!$A:$B,2,FALSE)</f>
        <v>set cewe xl</v>
      </c>
    </row>
    <row r="257" spans="1:27" ht="15">
      <c r="A257" s="77" t="str">
        <f t="shared" si="77"/>
        <v>set cewe xlBALANCE</v>
      </c>
      <c r="B257" s="77" t="str">
        <f t="shared" si="78"/>
        <v>set cewe xl</v>
      </c>
      <c r="C257" s="53" t="s">
        <v>118</v>
      </c>
      <c r="D257" s="54">
        <f t="shared" ref="D257:U257" si="99">D255-D256</f>
        <v>0</v>
      </c>
      <c r="E257" s="54">
        <f t="shared" si="99"/>
        <v>0</v>
      </c>
      <c r="F257" s="54">
        <f t="shared" si="99"/>
        <v>0</v>
      </c>
      <c r="G257" s="54">
        <f t="shared" si="99"/>
        <v>0</v>
      </c>
      <c r="H257" s="54">
        <f t="shared" si="99"/>
        <v>0</v>
      </c>
      <c r="I257" s="54">
        <f t="shared" si="99"/>
        <v>0</v>
      </c>
      <c r="J257" s="54">
        <f t="shared" si="99"/>
        <v>0</v>
      </c>
      <c r="K257" s="54">
        <f t="shared" si="99"/>
        <v>0</v>
      </c>
      <c r="L257" s="54">
        <f t="shared" si="99"/>
        <v>0</v>
      </c>
      <c r="M257" s="54">
        <f t="shared" si="99"/>
        <v>0</v>
      </c>
      <c r="N257" s="54">
        <f t="shared" si="99"/>
        <v>0</v>
      </c>
      <c r="O257" s="54">
        <f t="shared" si="99"/>
        <v>0</v>
      </c>
      <c r="P257" s="54">
        <f t="shared" si="99"/>
        <v>0</v>
      </c>
      <c r="Q257" s="54">
        <f t="shared" si="99"/>
        <v>0</v>
      </c>
      <c r="R257" s="54">
        <f t="shared" si="99"/>
        <v>0</v>
      </c>
      <c r="S257" s="54">
        <f t="shared" si="99"/>
        <v>0</v>
      </c>
      <c r="T257" s="54">
        <f t="shared" si="99"/>
        <v>0</v>
      </c>
      <c r="U257" s="54">
        <f t="shared" si="99"/>
        <v>0</v>
      </c>
      <c r="W257" s="71">
        <f t="shared" si="76"/>
        <v>0</v>
      </c>
      <c r="Z257" s="71">
        <f t="shared" si="80"/>
        <v>89</v>
      </c>
      <c r="AA257" s="78" t="str">
        <f>VLOOKUP($Z257,Master!$A:$B,2,FALSE)</f>
        <v>set cewe xl</v>
      </c>
    </row>
    <row r="258" spans="1:27" ht="15">
      <c r="A258" s="73" t="str">
        <f t="shared" si="77"/>
        <v>set bolaIN</v>
      </c>
      <c r="B258" s="73" t="str">
        <f t="shared" si="78"/>
        <v>set bola</v>
      </c>
      <c r="C258" s="51" t="s">
        <v>18</v>
      </c>
      <c r="D258" s="63">
        <f>SUMIF(In!$B:$B,Stock!$B258,In!C:C)</f>
        <v>0</v>
      </c>
      <c r="E258" s="63">
        <f>SUMIF(In!$B:$B,Stock!$B258,In!D:D)+D260</f>
        <v>0</v>
      </c>
      <c r="F258" s="63">
        <f>SUMIF(In!$B:$B,Stock!$B258,In!E:E)+E260</f>
        <v>0</v>
      </c>
      <c r="G258" s="63">
        <f>SUMIF(In!$B:$B,Stock!$B258,In!F:F)+F260</f>
        <v>0</v>
      </c>
      <c r="H258" s="63">
        <f>SUMIF(In!$B:$B,Stock!$B258,In!G:G)+G260</f>
        <v>0</v>
      </c>
      <c r="I258" s="63">
        <f>SUMIF(In!$B:$B,Stock!$B258,In!H:H)+H260</f>
        <v>0</v>
      </c>
      <c r="J258" s="63">
        <f>SUMIF(In!$B:$B,Stock!$B258,In!I:I)+I260</f>
        <v>0</v>
      </c>
      <c r="K258" s="63">
        <f>SUMIF(In!$B:$B,Stock!$B258,In!J:J)+J260</f>
        <v>0</v>
      </c>
      <c r="L258" s="63">
        <f>SUMIF(In!$B:$B,Stock!$B258,In!K:K)+K260</f>
        <v>0</v>
      </c>
      <c r="M258" s="63">
        <f>SUMIF(In!$B:$B,Stock!$B258,In!L:L)+L260</f>
        <v>0</v>
      </c>
      <c r="N258" s="63">
        <f>SUMIF(In!$B:$B,Stock!$B258,In!M:M)+M260</f>
        <v>0</v>
      </c>
      <c r="O258" s="63">
        <f>SUMIF(In!$B:$B,Stock!$B258,In!N:N)+N260</f>
        <v>0</v>
      </c>
      <c r="P258" s="63">
        <f>SUMIF(In!$B:$B,Stock!$B258,In!O:O)+O260</f>
        <v>0</v>
      </c>
      <c r="Q258" s="63">
        <f>SUMIF(In!$B:$B,Stock!$B258,In!P:P)+P260</f>
        <v>0</v>
      </c>
      <c r="R258" s="63">
        <f>SUMIF(In!$B:$B,Stock!$B258,In!Q:Q)+Q260</f>
        <v>0</v>
      </c>
      <c r="S258" s="63">
        <f>SUMIF(In!$B:$B,Stock!$B258,In!R:R)+R260</f>
        <v>0</v>
      </c>
      <c r="T258" s="63">
        <f>SUMIF(In!$B:$B,Stock!$B258,In!S:S)+S260</f>
        <v>0</v>
      </c>
      <c r="U258" s="63">
        <f>SUMIF(In!$B:$B,Stock!$B258,In!T:T)+T260</f>
        <v>0</v>
      </c>
      <c r="W258" s="64">
        <f t="shared" si="76"/>
        <v>0</v>
      </c>
      <c r="Z258" s="64">
        <f t="shared" si="80"/>
        <v>90</v>
      </c>
      <c r="AA258" s="74" t="str">
        <f>VLOOKUP($Z258,Master!$A:$B,2,FALSE)</f>
        <v>set bola</v>
      </c>
    </row>
    <row r="259" spans="1:27" ht="15">
      <c r="A259" s="75" t="str">
        <f t="shared" si="77"/>
        <v>set bolaOUT</v>
      </c>
      <c r="B259" s="75" t="str">
        <f t="shared" si="78"/>
        <v>set bola</v>
      </c>
      <c r="C259" s="52" t="s">
        <v>19</v>
      </c>
      <c r="D259" s="67">
        <f>SUMIF(Out!$B:$B,Stock!$B259,Out!C:C)</f>
        <v>0</v>
      </c>
      <c r="E259" s="67">
        <f>SUMIF(Out!$B:$B,Stock!$B259,Out!D:D)</f>
        <v>0</v>
      </c>
      <c r="F259" s="67">
        <f>SUMIF(Out!$B:$B,Stock!$B259,Out!E:E)</f>
        <v>0</v>
      </c>
      <c r="G259" s="67">
        <f>SUMIF(Out!$B:$B,Stock!$B259,Out!F:F)</f>
        <v>0</v>
      </c>
      <c r="H259" s="67">
        <f>SUMIF(Out!$B:$B,Stock!$B259,Out!G:G)</f>
        <v>0</v>
      </c>
      <c r="I259" s="67">
        <f>SUMIF(Out!$B:$B,Stock!$B259,Out!H:H)</f>
        <v>0</v>
      </c>
      <c r="J259" s="67">
        <f>SUMIF(Out!$B:$B,Stock!$B259,Out!I:I)</f>
        <v>0</v>
      </c>
      <c r="K259" s="67">
        <f>SUMIF(Out!$B:$B,Stock!$B259,Out!J:J)</f>
        <v>0</v>
      </c>
      <c r="L259" s="67">
        <f>SUMIF(Out!$B:$B,Stock!$B259,Out!K:K)</f>
        <v>0</v>
      </c>
      <c r="M259" s="67">
        <f>SUMIF(Out!$B:$B,Stock!$B259,Out!L:L)</f>
        <v>0</v>
      </c>
      <c r="N259" s="67">
        <f>SUMIF(Out!$B:$B,Stock!$B259,Out!M:M)</f>
        <v>0</v>
      </c>
      <c r="O259" s="67">
        <f>SUMIF(Out!$B:$B,Stock!$B259,Out!N:N)</f>
        <v>0</v>
      </c>
      <c r="P259" s="67">
        <f>SUMIF(Out!$B:$B,Stock!$B259,Out!O:O)</f>
        <v>0</v>
      </c>
      <c r="Q259" s="67">
        <f>SUMIF(Out!$B:$B,Stock!$B259,Out!P:P)</f>
        <v>0</v>
      </c>
      <c r="R259" s="67">
        <f>SUMIF(Out!$B:$B,Stock!$B259,Out!Q:Q)</f>
        <v>0</v>
      </c>
      <c r="S259" s="67">
        <f>SUMIF(Out!$B:$B,Stock!$B259,Out!R:R)</f>
        <v>0</v>
      </c>
      <c r="T259" s="67">
        <f>SUMIF(Out!$B:$B,Stock!$B259,Out!S:S)</f>
        <v>0</v>
      </c>
      <c r="U259" s="67">
        <f>SUMIF(Out!$B:$B,Stock!$B259,Out!T:T)</f>
        <v>0</v>
      </c>
      <c r="W259" s="68">
        <f t="shared" si="76"/>
        <v>0</v>
      </c>
      <c r="Z259" s="68">
        <f t="shared" si="80"/>
        <v>90</v>
      </c>
      <c r="AA259" s="76" t="str">
        <f>VLOOKUP($Z259,Master!$A:$B,2,FALSE)</f>
        <v>set bola</v>
      </c>
    </row>
    <row r="260" spans="1:27" ht="15">
      <c r="A260" s="77" t="str">
        <f t="shared" si="77"/>
        <v>set bolaBALANCE</v>
      </c>
      <c r="B260" s="77" t="str">
        <f t="shared" si="78"/>
        <v>set bola</v>
      </c>
      <c r="C260" s="53" t="s">
        <v>118</v>
      </c>
      <c r="D260" s="54">
        <f t="shared" ref="D260:U260" si="100">D258-D259</f>
        <v>0</v>
      </c>
      <c r="E260" s="54">
        <f t="shared" si="100"/>
        <v>0</v>
      </c>
      <c r="F260" s="54">
        <f t="shared" si="100"/>
        <v>0</v>
      </c>
      <c r="G260" s="54">
        <f t="shared" si="100"/>
        <v>0</v>
      </c>
      <c r="H260" s="54">
        <f t="shared" si="100"/>
        <v>0</v>
      </c>
      <c r="I260" s="54">
        <f t="shared" si="100"/>
        <v>0</v>
      </c>
      <c r="J260" s="54">
        <f t="shared" si="100"/>
        <v>0</v>
      </c>
      <c r="K260" s="54">
        <f t="shared" si="100"/>
        <v>0</v>
      </c>
      <c r="L260" s="54">
        <f t="shared" si="100"/>
        <v>0</v>
      </c>
      <c r="M260" s="54">
        <f t="shared" si="100"/>
        <v>0</v>
      </c>
      <c r="N260" s="54">
        <f t="shared" si="100"/>
        <v>0</v>
      </c>
      <c r="O260" s="54">
        <f t="shared" si="100"/>
        <v>0</v>
      </c>
      <c r="P260" s="54">
        <f t="shared" si="100"/>
        <v>0</v>
      </c>
      <c r="Q260" s="54">
        <f t="shared" si="100"/>
        <v>0</v>
      </c>
      <c r="R260" s="54">
        <f t="shared" si="100"/>
        <v>0</v>
      </c>
      <c r="S260" s="54">
        <f t="shared" si="100"/>
        <v>0</v>
      </c>
      <c r="T260" s="54">
        <f t="shared" si="100"/>
        <v>0</v>
      </c>
      <c r="U260" s="54">
        <f t="shared" si="100"/>
        <v>0</v>
      </c>
      <c r="W260" s="71">
        <f t="shared" si="76"/>
        <v>0</v>
      </c>
      <c r="Z260" s="71">
        <f t="shared" si="80"/>
        <v>90</v>
      </c>
      <c r="AA260" s="78" t="str">
        <f>VLOOKUP($Z260,Master!$A:$B,2,FALSE)</f>
        <v>set bola</v>
      </c>
    </row>
    <row r="261" spans="1:27" ht="15">
      <c r="A261" s="73" t="str">
        <f t="shared" si="77"/>
        <v>legging anak kireyIN</v>
      </c>
      <c r="B261" s="73" t="str">
        <f t="shared" si="78"/>
        <v>legging anak kirey</v>
      </c>
      <c r="C261" s="51" t="s">
        <v>18</v>
      </c>
      <c r="D261" s="63">
        <f>SUMIF(In!$B:$B,Stock!$B261,In!C:C)</f>
        <v>0</v>
      </c>
      <c r="E261" s="63">
        <f>SUMIF(In!$B:$B,Stock!$B261,In!D:D)+D263</f>
        <v>0</v>
      </c>
      <c r="F261" s="63">
        <f>SUMIF(In!$B:$B,Stock!$B261,In!E:E)+E263</f>
        <v>0</v>
      </c>
      <c r="G261" s="63">
        <f>SUMIF(In!$B:$B,Stock!$B261,In!F:F)+F263</f>
        <v>0</v>
      </c>
      <c r="H261" s="63">
        <f>SUMIF(In!$B:$B,Stock!$B261,In!G:G)+G263</f>
        <v>0</v>
      </c>
      <c r="I261" s="63">
        <f>SUMIF(In!$B:$B,Stock!$B261,In!H:H)+H263</f>
        <v>0</v>
      </c>
      <c r="J261" s="63">
        <f>SUMIF(In!$B:$B,Stock!$B261,In!I:I)+I263</f>
        <v>0</v>
      </c>
      <c r="K261" s="63">
        <f>SUMIF(In!$B:$B,Stock!$B261,In!J:J)+J263</f>
        <v>0</v>
      </c>
      <c r="L261" s="63">
        <f>SUMIF(In!$B:$B,Stock!$B261,In!K:K)+K263</f>
        <v>0</v>
      </c>
      <c r="M261" s="63">
        <f>SUMIF(In!$B:$B,Stock!$B261,In!L:L)+L263</f>
        <v>0</v>
      </c>
      <c r="N261" s="63">
        <f>SUMIF(In!$B:$B,Stock!$B261,In!M:M)+M263</f>
        <v>0</v>
      </c>
      <c r="O261" s="63">
        <f>SUMIF(In!$B:$B,Stock!$B261,In!N:N)+N263</f>
        <v>0</v>
      </c>
      <c r="P261" s="63">
        <f>SUMIF(In!$B:$B,Stock!$B261,In!O:O)+O263</f>
        <v>0</v>
      </c>
      <c r="Q261" s="63">
        <f>SUMIF(In!$B:$B,Stock!$B261,In!P:P)+P263</f>
        <v>0</v>
      </c>
      <c r="R261" s="63">
        <f>SUMIF(In!$B:$B,Stock!$B261,In!Q:Q)+Q263</f>
        <v>0</v>
      </c>
      <c r="S261" s="63">
        <f>SUMIF(In!$B:$B,Stock!$B261,In!R:R)+R263</f>
        <v>0</v>
      </c>
      <c r="T261" s="63">
        <f>SUMIF(In!$B:$B,Stock!$B261,In!S:S)+S263</f>
        <v>0</v>
      </c>
      <c r="U261" s="63">
        <f>SUMIF(In!$B:$B,Stock!$B261,In!T:T)+T263</f>
        <v>0</v>
      </c>
      <c r="W261" s="64">
        <f t="shared" si="76"/>
        <v>0</v>
      </c>
      <c r="Z261" s="64">
        <f t="shared" si="80"/>
        <v>91</v>
      </c>
      <c r="AA261" s="74" t="str">
        <f>VLOOKUP($Z261,Master!$A:$B,2,FALSE)</f>
        <v>legging anak kirey</v>
      </c>
    </row>
    <row r="262" spans="1:27" ht="15">
      <c r="A262" s="75" t="str">
        <f t="shared" si="77"/>
        <v>legging anak kireyOUT</v>
      </c>
      <c r="B262" s="75" t="str">
        <f t="shared" si="78"/>
        <v>legging anak kirey</v>
      </c>
      <c r="C262" s="52" t="s">
        <v>19</v>
      </c>
      <c r="D262" s="67">
        <f>SUMIF(Out!$B:$B,Stock!$B262,Out!C:C)</f>
        <v>0</v>
      </c>
      <c r="E262" s="67">
        <f>SUMIF(Out!$B:$B,Stock!$B262,Out!D:D)</f>
        <v>0</v>
      </c>
      <c r="F262" s="67">
        <f>SUMIF(Out!$B:$B,Stock!$B262,Out!E:E)</f>
        <v>0</v>
      </c>
      <c r="G262" s="67">
        <f>SUMIF(Out!$B:$B,Stock!$B262,Out!F:F)</f>
        <v>0</v>
      </c>
      <c r="H262" s="67">
        <f>SUMIF(Out!$B:$B,Stock!$B262,Out!G:G)</f>
        <v>0</v>
      </c>
      <c r="I262" s="67">
        <f>SUMIF(Out!$B:$B,Stock!$B262,Out!H:H)</f>
        <v>0</v>
      </c>
      <c r="J262" s="67">
        <f>SUMIF(Out!$B:$B,Stock!$B262,Out!I:I)</f>
        <v>0</v>
      </c>
      <c r="K262" s="67">
        <f>SUMIF(Out!$B:$B,Stock!$B262,Out!J:J)</f>
        <v>0</v>
      </c>
      <c r="L262" s="67">
        <f>SUMIF(Out!$B:$B,Stock!$B262,Out!K:K)</f>
        <v>0</v>
      </c>
      <c r="M262" s="67">
        <f>SUMIF(Out!$B:$B,Stock!$B262,Out!L:L)</f>
        <v>0</v>
      </c>
      <c r="N262" s="67">
        <f>SUMIF(Out!$B:$B,Stock!$B262,Out!M:M)</f>
        <v>0</v>
      </c>
      <c r="O262" s="67">
        <f>SUMIF(Out!$B:$B,Stock!$B262,Out!N:N)</f>
        <v>0</v>
      </c>
      <c r="P262" s="67">
        <f>SUMIF(Out!$B:$B,Stock!$B262,Out!O:O)</f>
        <v>0</v>
      </c>
      <c r="Q262" s="67">
        <f>SUMIF(Out!$B:$B,Stock!$B262,Out!P:P)</f>
        <v>0</v>
      </c>
      <c r="R262" s="67">
        <f>SUMIF(Out!$B:$B,Stock!$B262,Out!Q:Q)</f>
        <v>0</v>
      </c>
      <c r="S262" s="67">
        <f>SUMIF(Out!$B:$B,Stock!$B262,Out!R:R)</f>
        <v>0</v>
      </c>
      <c r="T262" s="67">
        <f>SUMIF(Out!$B:$B,Stock!$B262,Out!S:S)</f>
        <v>0</v>
      </c>
      <c r="U262" s="67">
        <f>SUMIF(Out!$B:$B,Stock!$B262,Out!T:T)</f>
        <v>0</v>
      </c>
      <c r="W262" s="68">
        <f t="shared" ref="W262:W325" si="101">SUM(D262:U262)</f>
        <v>0</v>
      </c>
      <c r="Z262" s="68">
        <f t="shared" si="80"/>
        <v>91</v>
      </c>
      <c r="AA262" s="76" t="str">
        <f>VLOOKUP($Z262,Master!$A:$B,2,FALSE)</f>
        <v>legging anak kirey</v>
      </c>
    </row>
    <row r="263" spans="1:27" ht="15">
      <c r="A263" s="77" t="str">
        <f t="shared" ref="A263:A326" si="102">B263&amp;C263</f>
        <v>legging anak kireyBALANCE</v>
      </c>
      <c r="B263" s="77" t="str">
        <f t="shared" ref="B263:B326" si="103">AA263</f>
        <v>legging anak kirey</v>
      </c>
      <c r="C263" s="53" t="s">
        <v>118</v>
      </c>
      <c r="D263" s="54">
        <f t="shared" ref="D263:U263" si="104">D261-D262</f>
        <v>0</v>
      </c>
      <c r="E263" s="54">
        <f t="shared" si="104"/>
        <v>0</v>
      </c>
      <c r="F263" s="54">
        <f t="shared" si="104"/>
        <v>0</v>
      </c>
      <c r="G263" s="54">
        <f t="shared" si="104"/>
        <v>0</v>
      </c>
      <c r="H263" s="54">
        <f t="shared" si="104"/>
        <v>0</v>
      </c>
      <c r="I263" s="54">
        <f t="shared" si="104"/>
        <v>0</v>
      </c>
      <c r="J263" s="54">
        <f t="shared" si="104"/>
        <v>0</v>
      </c>
      <c r="K263" s="54">
        <f t="shared" si="104"/>
        <v>0</v>
      </c>
      <c r="L263" s="54">
        <f t="shared" si="104"/>
        <v>0</v>
      </c>
      <c r="M263" s="54">
        <f t="shared" si="104"/>
        <v>0</v>
      </c>
      <c r="N263" s="54">
        <f t="shared" si="104"/>
        <v>0</v>
      </c>
      <c r="O263" s="54">
        <f t="shared" si="104"/>
        <v>0</v>
      </c>
      <c r="P263" s="54">
        <f t="shared" si="104"/>
        <v>0</v>
      </c>
      <c r="Q263" s="54">
        <f t="shared" si="104"/>
        <v>0</v>
      </c>
      <c r="R263" s="54">
        <f t="shared" si="104"/>
        <v>0</v>
      </c>
      <c r="S263" s="54">
        <f t="shared" si="104"/>
        <v>0</v>
      </c>
      <c r="T263" s="54">
        <f t="shared" si="104"/>
        <v>0</v>
      </c>
      <c r="U263" s="54">
        <f t="shared" si="104"/>
        <v>0</v>
      </c>
      <c r="W263" s="71">
        <f t="shared" si="101"/>
        <v>0</v>
      </c>
      <c r="Z263" s="71">
        <f t="shared" si="80"/>
        <v>91</v>
      </c>
      <c r="AA263" s="78" t="str">
        <f>VLOOKUP($Z263,Master!$A:$B,2,FALSE)</f>
        <v>legging anak kirey</v>
      </c>
    </row>
    <row r="264" spans="1:27" ht="15">
      <c r="A264" s="73" t="str">
        <f t="shared" si="102"/>
        <v>legging jeans ABGIN</v>
      </c>
      <c r="B264" s="73" t="str">
        <f t="shared" si="103"/>
        <v>legging jeans ABG</v>
      </c>
      <c r="C264" s="51" t="s">
        <v>18</v>
      </c>
      <c r="D264" s="63">
        <f>SUMIF(In!$B:$B,Stock!$B264,In!C:C)</f>
        <v>0</v>
      </c>
      <c r="E264" s="63">
        <f>SUMIF(In!$B:$B,Stock!$B264,In!D:D)+D266</f>
        <v>0</v>
      </c>
      <c r="F264" s="63">
        <f>SUMIF(In!$B:$B,Stock!$B264,In!E:E)+E266</f>
        <v>0</v>
      </c>
      <c r="G264" s="63">
        <f>SUMIF(In!$B:$B,Stock!$B264,In!F:F)+F266</f>
        <v>0</v>
      </c>
      <c r="H264" s="63">
        <f>SUMIF(In!$B:$B,Stock!$B264,In!G:G)+G266</f>
        <v>0</v>
      </c>
      <c r="I264" s="63">
        <f>SUMIF(In!$B:$B,Stock!$B264,In!H:H)+H266</f>
        <v>0</v>
      </c>
      <c r="J264" s="63">
        <f>SUMIF(In!$B:$B,Stock!$B264,In!I:I)+I266</f>
        <v>0</v>
      </c>
      <c r="K264" s="63">
        <f>SUMIF(In!$B:$B,Stock!$B264,In!J:J)+J266</f>
        <v>0</v>
      </c>
      <c r="L264" s="63">
        <f>SUMIF(In!$B:$B,Stock!$B264,In!K:K)+K266</f>
        <v>0</v>
      </c>
      <c r="M264" s="63">
        <f>SUMIF(In!$B:$B,Stock!$B264,In!L:L)+L266</f>
        <v>0</v>
      </c>
      <c r="N264" s="63">
        <f>SUMIF(In!$B:$B,Stock!$B264,In!M:M)+M266</f>
        <v>0</v>
      </c>
      <c r="O264" s="63">
        <f>SUMIF(In!$B:$B,Stock!$B264,In!N:N)+N266</f>
        <v>0</v>
      </c>
      <c r="P264" s="63">
        <f>SUMIF(In!$B:$B,Stock!$B264,In!O:O)+O266</f>
        <v>0</v>
      </c>
      <c r="Q264" s="63">
        <f>SUMIF(In!$B:$B,Stock!$B264,In!P:P)+P266</f>
        <v>0</v>
      </c>
      <c r="R264" s="63">
        <f>SUMIF(In!$B:$B,Stock!$B264,In!Q:Q)+Q266</f>
        <v>0</v>
      </c>
      <c r="S264" s="63">
        <f>SUMIF(In!$B:$B,Stock!$B264,In!R:R)+R266</f>
        <v>0</v>
      </c>
      <c r="T264" s="63">
        <f>SUMIF(In!$B:$B,Stock!$B264,In!S:S)+S266</f>
        <v>0</v>
      </c>
      <c r="U264" s="63">
        <f>SUMIF(In!$B:$B,Stock!$B264,In!T:T)+T266</f>
        <v>0</v>
      </c>
      <c r="W264" s="64">
        <f t="shared" si="101"/>
        <v>0</v>
      </c>
      <c r="Z264" s="64">
        <f t="shared" si="80"/>
        <v>92</v>
      </c>
      <c r="AA264" s="74" t="str">
        <f>VLOOKUP($Z264,Master!$A:$B,2,FALSE)</f>
        <v>legging jeans ABG</v>
      </c>
    </row>
    <row r="265" spans="1:27" ht="15">
      <c r="A265" s="75" t="str">
        <f t="shared" si="102"/>
        <v>legging jeans ABGOUT</v>
      </c>
      <c r="B265" s="75" t="str">
        <f t="shared" si="103"/>
        <v>legging jeans ABG</v>
      </c>
      <c r="C265" s="52" t="s">
        <v>19</v>
      </c>
      <c r="D265" s="67">
        <f>SUMIF(Out!$B:$B,Stock!$B265,Out!C:C)</f>
        <v>0</v>
      </c>
      <c r="E265" s="67">
        <f>SUMIF(Out!$B:$B,Stock!$B265,Out!D:D)</f>
        <v>0</v>
      </c>
      <c r="F265" s="67">
        <f>SUMIF(Out!$B:$B,Stock!$B265,Out!E:E)</f>
        <v>0</v>
      </c>
      <c r="G265" s="67">
        <f>SUMIF(Out!$B:$B,Stock!$B265,Out!F:F)</f>
        <v>0</v>
      </c>
      <c r="H265" s="67">
        <f>SUMIF(Out!$B:$B,Stock!$B265,Out!G:G)</f>
        <v>0</v>
      </c>
      <c r="I265" s="67">
        <f>SUMIF(Out!$B:$B,Stock!$B265,Out!H:H)</f>
        <v>0</v>
      </c>
      <c r="J265" s="67">
        <f>SUMIF(Out!$B:$B,Stock!$B265,Out!I:I)</f>
        <v>0</v>
      </c>
      <c r="K265" s="67">
        <f>SUMIF(Out!$B:$B,Stock!$B265,Out!J:J)</f>
        <v>0</v>
      </c>
      <c r="L265" s="67">
        <f>SUMIF(Out!$B:$B,Stock!$B265,Out!K:K)</f>
        <v>0</v>
      </c>
      <c r="M265" s="67">
        <f>SUMIF(Out!$B:$B,Stock!$B265,Out!L:L)</f>
        <v>0</v>
      </c>
      <c r="N265" s="67">
        <f>SUMIF(Out!$B:$B,Stock!$B265,Out!M:M)</f>
        <v>0</v>
      </c>
      <c r="O265" s="67">
        <f>SUMIF(Out!$B:$B,Stock!$B265,Out!N:N)</f>
        <v>0</v>
      </c>
      <c r="P265" s="67">
        <f>SUMIF(Out!$B:$B,Stock!$B265,Out!O:O)</f>
        <v>0</v>
      </c>
      <c r="Q265" s="67">
        <f>SUMIF(Out!$B:$B,Stock!$B265,Out!P:P)</f>
        <v>0</v>
      </c>
      <c r="R265" s="67">
        <f>SUMIF(Out!$B:$B,Stock!$B265,Out!Q:Q)</f>
        <v>0</v>
      </c>
      <c r="S265" s="67">
        <f>SUMIF(Out!$B:$B,Stock!$B265,Out!R:R)</f>
        <v>0</v>
      </c>
      <c r="T265" s="67">
        <f>SUMIF(Out!$B:$B,Stock!$B265,Out!S:S)</f>
        <v>0</v>
      </c>
      <c r="U265" s="67">
        <f>SUMIF(Out!$B:$B,Stock!$B265,Out!T:T)</f>
        <v>0</v>
      </c>
      <c r="W265" s="68">
        <f t="shared" si="101"/>
        <v>0</v>
      </c>
      <c r="Z265" s="68">
        <f t="shared" si="80"/>
        <v>92</v>
      </c>
      <c r="AA265" s="76" t="str">
        <f>VLOOKUP($Z265,Master!$A:$B,2,FALSE)</f>
        <v>legging jeans ABG</v>
      </c>
    </row>
    <row r="266" spans="1:27" ht="15">
      <c r="A266" s="77" t="str">
        <f t="shared" si="102"/>
        <v>legging jeans ABGBALANCE</v>
      </c>
      <c r="B266" s="77" t="str">
        <f t="shared" si="103"/>
        <v>legging jeans ABG</v>
      </c>
      <c r="C266" s="53" t="s">
        <v>118</v>
      </c>
      <c r="D266" s="54">
        <f t="shared" ref="D266:U266" si="105">D264-D265</f>
        <v>0</v>
      </c>
      <c r="E266" s="54">
        <f t="shared" si="105"/>
        <v>0</v>
      </c>
      <c r="F266" s="54">
        <f t="shared" si="105"/>
        <v>0</v>
      </c>
      <c r="G266" s="54">
        <f t="shared" si="105"/>
        <v>0</v>
      </c>
      <c r="H266" s="54">
        <f t="shared" si="105"/>
        <v>0</v>
      </c>
      <c r="I266" s="54">
        <f t="shared" si="105"/>
        <v>0</v>
      </c>
      <c r="J266" s="54">
        <f t="shared" si="105"/>
        <v>0</v>
      </c>
      <c r="K266" s="54">
        <f t="shared" si="105"/>
        <v>0</v>
      </c>
      <c r="L266" s="54">
        <f t="shared" si="105"/>
        <v>0</v>
      </c>
      <c r="M266" s="54">
        <f t="shared" si="105"/>
        <v>0</v>
      </c>
      <c r="N266" s="54">
        <f t="shared" si="105"/>
        <v>0</v>
      </c>
      <c r="O266" s="54">
        <f t="shared" si="105"/>
        <v>0</v>
      </c>
      <c r="P266" s="54">
        <f t="shared" si="105"/>
        <v>0</v>
      </c>
      <c r="Q266" s="54">
        <f t="shared" si="105"/>
        <v>0</v>
      </c>
      <c r="R266" s="54">
        <f t="shared" si="105"/>
        <v>0</v>
      </c>
      <c r="S266" s="54">
        <f t="shared" si="105"/>
        <v>0</v>
      </c>
      <c r="T266" s="54">
        <f t="shared" si="105"/>
        <v>0</v>
      </c>
      <c r="U266" s="54">
        <f t="shared" si="105"/>
        <v>0</v>
      </c>
      <c r="W266" s="71">
        <f t="shared" si="101"/>
        <v>0</v>
      </c>
      <c r="Z266" s="71">
        <f t="shared" ref="Z266:Z329" si="106">Z263+1</f>
        <v>92</v>
      </c>
      <c r="AA266" s="78" t="str">
        <f>VLOOKUP($Z266,Master!$A:$B,2,FALSE)</f>
        <v>legging jeans ABG</v>
      </c>
    </row>
    <row r="267" spans="1:27" ht="15">
      <c r="A267" s="73" t="str">
        <f t="shared" si="102"/>
        <v>Daster anak tanggungIN</v>
      </c>
      <c r="B267" s="73" t="str">
        <f t="shared" si="103"/>
        <v>Daster anak tanggung</v>
      </c>
      <c r="C267" s="51" t="s">
        <v>18</v>
      </c>
      <c r="D267" s="63">
        <f>SUMIF(In!$B:$B,Stock!$B267,In!C:C)</f>
        <v>0</v>
      </c>
      <c r="E267" s="63">
        <f>SUMIF(In!$B:$B,Stock!$B267,In!D:D)+D269</f>
        <v>0</v>
      </c>
      <c r="F267" s="63">
        <f>SUMIF(In!$B:$B,Stock!$B267,In!E:E)+E269</f>
        <v>0</v>
      </c>
      <c r="G267" s="63">
        <f>SUMIF(In!$B:$B,Stock!$B267,In!F:F)+F269</f>
        <v>0</v>
      </c>
      <c r="H267" s="63">
        <f>SUMIF(In!$B:$B,Stock!$B267,In!G:G)+G269</f>
        <v>0</v>
      </c>
      <c r="I267" s="63">
        <f>SUMIF(In!$B:$B,Stock!$B267,In!H:H)+H269</f>
        <v>0</v>
      </c>
      <c r="J267" s="63">
        <f>SUMIF(In!$B:$B,Stock!$B267,In!I:I)+I269</f>
        <v>0</v>
      </c>
      <c r="K267" s="63">
        <f>SUMIF(In!$B:$B,Stock!$B267,In!J:J)+J269</f>
        <v>0</v>
      </c>
      <c r="L267" s="63">
        <f>SUMIF(In!$B:$B,Stock!$B267,In!K:K)+K269</f>
        <v>0</v>
      </c>
      <c r="M267" s="63">
        <f>SUMIF(In!$B:$B,Stock!$B267,In!L:L)+L269</f>
        <v>0</v>
      </c>
      <c r="N267" s="63">
        <f>SUMIF(In!$B:$B,Stock!$B267,In!M:M)+M269</f>
        <v>0</v>
      </c>
      <c r="O267" s="63">
        <f>SUMIF(In!$B:$B,Stock!$B267,In!N:N)+N269</f>
        <v>0</v>
      </c>
      <c r="P267" s="63">
        <f>SUMIF(In!$B:$B,Stock!$B267,In!O:O)+O269</f>
        <v>0</v>
      </c>
      <c r="Q267" s="63">
        <f>SUMIF(In!$B:$B,Stock!$B267,In!P:P)+P269</f>
        <v>0</v>
      </c>
      <c r="R267" s="63">
        <f>SUMIF(In!$B:$B,Stock!$B267,In!Q:Q)+Q269</f>
        <v>0</v>
      </c>
      <c r="S267" s="63">
        <f>SUMIF(In!$B:$B,Stock!$B267,In!R:R)+R269</f>
        <v>0</v>
      </c>
      <c r="T267" s="63">
        <f>SUMIF(In!$B:$B,Stock!$B267,In!S:S)+S269</f>
        <v>0</v>
      </c>
      <c r="U267" s="63">
        <f>SUMIF(In!$B:$B,Stock!$B267,In!T:T)+T269</f>
        <v>0</v>
      </c>
      <c r="W267" s="64">
        <f t="shared" si="101"/>
        <v>0</v>
      </c>
      <c r="Z267" s="64">
        <f t="shared" si="106"/>
        <v>93</v>
      </c>
      <c r="AA267" s="74" t="str">
        <f>VLOOKUP($Z267,Master!$A:$B,2,FALSE)</f>
        <v>Daster anak tanggung</v>
      </c>
    </row>
    <row r="268" spans="1:27" ht="15">
      <c r="A268" s="75" t="str">
        <f t="shared" si="102"/>
        <v>Daster anak tanggungOUT</v>
      </c>
      <c r="B268" s="75" t="str">
        <f t="shared" si="103"/>
        <v>Daster anak tanggung</v>
      </c>
      <c r="C268" s="52" t="s">
        <v>19</v>
      </c>
      <c r="D268" s="67">
        <f>SUMIF(Out!$B:$B,Stock!$B268,Out!C:C)</f>
        <v>0</v>
      </c>
      <c r="E268" s="67">
        <f>SUMIF(Out!$B:$B,Stock!$B268,Out!D:D)</f>
        <v>0</v>
      </c>
      <c r="F268" s="67">
        <f>SUMIF(Out!$B:$B,Stock!$B268,Out!E:E)</f>
        <v>0</v>
      </c>
      <c r="G268" s="67">
        <f>SUMIF(Out!$B:$B,Stock!$B268,Out!F:F)</f>
        <v>0</v>
      </c>
      <c r="H268" s="67">
        <f>SUMIF(Out!$B:$B,Stock!$B268,Out!G:G)</f>
        <v>0</v>
      </c>
      <c r="I268" s="67">
        <f>SUMIF(Out!$B:$B,Stock!$B268,Out!H:H)</f>
        <v>0</v>
      </c>
      <c r="J268" s="67">
        <f>SUMIF(Out!$B:$B,Stock!$B268,Out!I:I)</f>
        <v>0</v>
      </c>
      <c r="K268" s="67">
        <f>SUMIF(Out!$B:$B,Stock!$B268,Out!J:J)</f>
        <v>0</v>
      </c>
      <c r="L268" s="67">
        <f>SUMIF(Out!$B:$B,Stock!$B268,Out!K:K)</f>
        <v>0</v>
      </c>
      <c r="M268" s="67">
        <f>SUMIF(Out!$B:$B,Stock!$B268,Out!L:L)</f>
        <v>0</v>
      </c>
      <c r="N268" s="67">
        <f>SUMIF(Out!$B:$B,Stock!$B268,Out!M:M)</f>
        <v>0</v>
      </c>
      <c r="O268" s="67">
        <f>SUMIF(Out!$B:$B,Stock!$B268,Out!N:N)</f>
        <v>0</v>
      </c>
      <c r="P268" s="67">
        <f>SUMIF(Out!$B:$B,Stock!$B268,Out!O:O)</f>
        <v>0</v>
      </c>
      <c r="Q268" s="67">
        <f>SUMIF(Out!$B:$B,Stock!$B268,Out!P:P)</f>
        <v>0</v>
      </c>
      <c r="R268" s="67">
        <f>SUMIF(Out!$B:$B,Stock!$B268,Out!Q:Q)</f>
        <v>0</v>
      </c>
      <c r="S268" s="67">
        <f>SUMIF(Out!$B:$B,Stock!$B268,Out!R:R)</f>
        <v>0</v>
      </c>
      <c r="T268" s="67">
        <f>SUMIF(Out!$B:$B,Stock!$B268,Out!S:S)</f>
        <v>0</v>
      </c>
      <c r="U268" s="67">
        <f>SUMIF(Out!$B:$B,Stock!$B268,Out!T:T)</f>
        <v>0</v>
      </c>
      <c r="W268" s="68">
        <f t="shared" si="101"/>
        <v>0</v>
      </c>
      <c r="Z268" s="68">
        <f t="shared" si="106"/>
        <v>93</v>
      </c>
      <c r="AA268" s="76" t="str">
        <f>VLOOKUP($Z268,Master!$A:$B,2,FALSE)</f>
        <v>Daster anak tanggung</v>
      </c>
    </row>
    <row r="269" spans="1:27" ht="15">
      <c r="A269" s="77" t="str">
        <f t="shared" si="102"/>
        <v>Daster anak tanggungBALANCE</v>
      </c>
      <c r="B269" s="77" t="str">
        <f t="shared" si="103"/>
        <v>Daster anak tanggung</v>
      </c>
      <c r="C269" s="53" t="s">
        <v>118</v>
      </c>
      <c r="D269" s="54">
        <f t="shared" ref="D269:U269" si="107">D267-D268</f>
        <v>0</v>
      </c>
      <c r="E269" s="54">
        <f t="shared" si="107"/>
        <v>0</v>
      </c>
      <c r="F269" s="54">
        <f t="shared" si="107"/>
        <v>0</v>
      </c>
      <c r="G269" s="54">
        <f t="shared" si="107"/>
        <v>0</v>
      </c>
      <c r="H269" s="54">
        <f t="shared" si="107"/>
        <v>0</v>
      </c>
      <c r="I269" s="54">
        <f t="shared" si="107"/>
        <v>0</v>
      </c>
      <c r="J269" s="54">
        <f t="shared" si="107"/>
        <v>0</v>
      </c>
      <c r="K269" s="54">
        <f t="shared" si="107"/>
        <v>0</v>
      </c>
      <c r="L269" s="54">
        <f t="shared" si="107"/>
        <v>0</v>
      </c>
      <c r="M269" s="54">
        <f t="shared" si="107"/>
        <v>0</v>
      </c>
      <c r="N269" s="54">
        <f t="shared" si="107"/>
        <v>0</v>
      </c>
      <c r="O269" s="54">
        <f t="shared" si="107"/>
        <v>0</v>
      </c>
      <c r="P269" s="54">
        <f t="shared" si="107"/>
        <v>0</v>
      </c>
      <c r="Q269" s="54">
        <f t="shared" si="107"/>
        <v>0</v>
      </c>
      <c r="R269" s="54">
        <f t="shared" si="107"/>
        <v>0</v>
      </c>
      <c r="S269" s="54">
        <f t="shared" si="107"/>
        <v>0</v>
      </c>
      <c r="T269" s="54">
        <f t="shared" si="107"/>
        <v>0</v>
      </c>
      <c r="U269" s="54">
        <f t="shared" si="107"/>
        <v>0</v>
      </c>
      <c r="W269" s="71">
        <f t="shared" si="101"/>
        <v>0</v>
      </c>
      <c r="Z269" s="71">
        <f t="shared" si="106"/>
        <v>93</v>
      </c>
      <c r="AA269" s="78" t="str">
        <f>VLOOKUP($Z269,Master!$A:$B,2,FALSE)</f>
        <v>Daster anak tanggung</v>
      </c>
    </row>
    <row r="270" spans="1:27" ht="15">
      <c r="A270" s="73" t="str">
        <f t="shared" si="102"/>
        <v>Daster anak jumboIN</v>
      </c>
      <c r="B270" s="73" t="str">
        <f t="shared" si="103"/>
        <v>Daster anak jumbo</v>
      </c>
      <c r="C270" s="51" t="s">
        <v>18</v>
      </c>
      <c r="D270" s="63">
        <f>SUMIF(In!$B:$B,Stock!$B270,In!C:C)</f>
        <v>0</v>
      </c>
      <c r="E270" s="63">
        <f>SUMIF(In!$B:$B,Stock!$B270,In!D:D)+D272</f>
        <v>0</v>
      </c>
      <c r="F270" s="63">
        <f>SUMIF(In!$B:$B,Stock!$B270,In!E:E)+E272</f>
        <v>0</v>
      </c>
      <c r="G270" s="63">
        <f>SUMIF(In!$B:$B,Stock!$B270,In!F:F)+F272</f>
        <v>0</v>
      </c>
      <c r="H270" s="63">
        <f>SUMIF(In!$B:$B,Stock!$B270,In!G:G)+G272</f>
        <v>0</v>
      </c>
      <c r="I270" s="63">
        <f>SUMIF(In!$B:$B,Stock!$B270,In!H:H)+H272</f>
        <v>0</v>
      </c>
      <c r="J270" s="63">
        <f>SUMIF(In!$B:$B,Stock!$B270,In!I:I)+I272</f>
        <v>0</v>
      </c>
      <c r="K270" s="63">
        <f>SUMIF(In!$B:$B,Stock!$B270,In!J:J)+J272</f>
        <v>0</v>
      </c>
      <c r="L270" s="63">
        <f>SUMIF(In!$B:$B,Stock!$B270,In!K:K)+K272</f>
        <v>0</v>
      </c>
      <c r="M270" s="63">
        <f>SUMIF(In!$B:$B,Stock!$B270,In!L:L)+L272</f>
        <v>0</v>
      </c>
      <c r="N270" s="63">
        <f>SUMIF(In!$B:$B,Stock!$B270,In!M:M)+M272</f>
        <v>0</v>
      </c>
      <c r="O270" s="63">
        <f>SUMIF(In!$B:$B,Stock!$B270,In!N:N)+N272</f>
        <v>0</v>
      </c>
      <c r="P270" s="63">
        <f>SUMIF(In!$B:$B,Stock!$B270,In!O:O)+O272</f>
        <v>0</v>
      </c>
      <c r="Q270" s="63">
        <f>SUMIF(In!$B:$B,Stock!$B270,In!P:P)+P272</f>
        <v>0</v>
      </c>
      <c r="R270" s="63">
        <f>SUMIF(In!$B:$B,Stock!$B270,In!Q:Q)+Q272</f>
        <v>0</v>
      </c>
      <c r="S270" s="63">
        <f>SUMIF(In!$B:$B,Stock!$B270,In!R:R)+R272</f>
        <v>0</v>
      </c>
      <c r="T270" s="63">
        <f>SUMIF(In!$B:$B,Stock!$B270,In!S:S)+S272</f>
        <v>0</v>
      </c>
      <c r="U270" s="63">
        <f>SUMIF(In!$B:$B,Stock!$B270,In!T:T)+T272</f>
        <v>0</v>
      </c>
      <c r="W270" s="64">
        <f t="shared" si="101"/>
        <v>0</v>
      </c>
      <c r="Z270" s="64">
        <f t="shared" si="106"/>
        <v>94</v>
      </c>
      <c r="AA270" s="74" t="str">
        <f>VLOOKUP($Z270,Master!$A:$B,2,FALSE)</f>
        <v>Daster anak jumbo</v>
      </c>
    </row>
    <row r="271" spans="1:27" ht="15">
      <c r="A271" s="75" t="str">
        <f t="shared" si="102"/>
        <v>Daster anak jumboOUT</v>
      </c>
      <c r="B271" s="75" t="str">
        <f t="shared" si="103"/>
        <v>Daster anak jumbo</v>
      </c>
      <c r="C271" s="52" t="s">
        <v>19</v>
      </c>
      <c r="D271" s="67">
        <f>SUMIF(Out!$B:$B,Stock!$B271,Out!C:C)</f>
        <v>0</v>
      </c>
      <c r="E271" s="67">
        <f>SUMIF(Out!$B:$B,Stock!$B271,Out!D:D)</f>
        <v>0</v>
      </c>
      <c r="F271" s="67">
        <f>SUMIF(Out!$B:$B,Stock!$B271,Out!E:E)</f>
        <v>0</v>
      </c>
      <c r="G271" s="67">
        <f>SUMIF(Out!$B:$B,Stock!$B271,Out!F:F)</f>
        <v>0</v>
      </c>
      <c r="H271" s="67">
        <f>SUMIF(Out!$B:$B,Stock!$B271,Out!G:G)</f>
        <v>0</v>
      </c>
      <c r="I271" s="67">
        <f>SUMIF(Out!$B:$B,Stock!$B271,Out!H:H)</f>
        <v>0</v>
      </c>
      <c r="J271" s="67">
        <f>SUMIF(Out!$B:$B,Stock!$B271,Out!I:I)</f>
        <v>0</v>
      </c>
      <c r="K271" s="67">
        <f>SUMIF(Out!$B:$B,Stock!$B271,Out!J:J)</f>
        <v>0</v>
      </c>
      <c r="L271" s="67">
        <f>SUMIF(Out!$B:$B,Stock!$B271,Out!K:K)</f>
        <v>0</v>
      </c>
      <c r="M271" s="67">
        <f>SUMIF(Out!$B:$B,Stock!$B271,Out!L:L)</f>
        <v>0</v>
      </c>
      <c r="N271" s="67">
        <f>SUMIF(Out!$B:$B,Stock!$B271,Out!M:M)</f>
        <v>0</v>
      </c>
      <c r="O271" s="67">
        <f>SUMIF(Out!$B:$B,Stock!$B271,Out!N:N)</f>
        <v>0</v>
      </c>
      <c r="P271" s="67">
        <f>SUMIF(Out!$B:$B,Stock!$B271,Out!O:O)</f>
        <v>0</v>
      </c>
      <c r="Q271" s="67">
        <f>SUMIF(Out!$B:$B,Stock!$B271,Out!P:P)</f>
        <v>0</v>
      </c>
      <c r="R271" s="67">
        <f>SUMIF(Out!$B:$B,Stock!$B271,Out!Q:Q)</f>
        <v>0</v>
      </c>
      <c r="S271" s="67">
        <f>SUMIF(Out!$B:$B,Stock!$B271,Out!R:R)</f>
        <v>0</v>
      </c>
      <c r="T271" s="67">
        <f>SUMIF(Out!$B:$B,Stock!$B271,Out!S:S)</f>
        <v>0</v>
      </c>
      <c r="U271" s="67">
        <f>SUMIF(Out!$B:$B,Stock!$B271,Out!T:T)</f>
        <v>0</v>
      </c>
      <c r="W271" s="68">
        <f t="shared" si="101"/>
        <v>0</v>
      </c>
      <c r="Z271" s="68">
        <f t="shared" si="106"/>
        <v>94</v>
      </c>
      <c r="AA271" s="76" t="str">
        <f>VLOOKUP($Z271,Master!$A:$B,2,FALSE)</f>
        <v>Daster anak jumbo</v>
      </c>
    </row>
    <row r="272" spans="1:27" ht="15">
      <c r="A272" s="77" t="str">
        <f t="shared" si="102"/>
        <v>Daster anak jumboBALANCE</v>
      </c>
      <c r="B272" s="77" t="str">
        <f t="shared" si="103"/>
        <v>Daster anak jumbo</v>
      </c>
      <c r="C272" s="53" t="s">
        <v>118</v>
      </c>
      <c r="D272" s="54">
        <f t="shared" ref="D272:U272" si="108">D270-D271</f>
        <v>0</v>
      </c>
      <c r="E272" s="54">
        <f t="shared" si="108"/>
        <v>0</v>
      </c>
      <c r="F272" s="54">
        <f t="shared" si="108"/>
        <v>0</v>
      </c>
      <c r="G272" s="54">
        <f t="shared" si="108"/>
        <v>0</v>
      </c>
      <c r="H272" s="54">
        <f t="shared" si="108"/>
        <v>0</v>
      </c>
      <c r="I272" s="54">
        <f t="shared" si="108"/>
        <v>0</v>
      </c>
      <c r="J272" s="54">
        <f t="shared" si="108"/>
        <v>0</v>
      </c>
      <c r="K272" s="54">
        <f t="shared" si="108"/>
        <v>0</v>
      </c>
      <c r="L272" s="54">
        <f t="shared" si="108"/>
        <v>0</v>
      </c>
      <c r="M272" s="54">
        <f t="shared" si="108"/>
        <v>0</v>
      </c>
      <c r="N272" s="54">
        <f t="shared" si="108"/>
        <v>0</v>
      </c>
      <c r="O272" s="54">
        <f t="shared" si="108"/>
        <v>0</v>
      </c>
      <c r="P272" s="54">
        <f t="shared" si="108"/>
        <v>0</v>
      </c>
      <c r="Q272" s="54">
        <f t="shared" si="108"/>
        <v>0</v>
      </c>
      <c r="R272" s="54">
        <f t="shared" si="108"/>
        <v>0</v>
      </c>
      <c r="S272" s="54">
        <f t="shared" si="108"/>
        <v>0</v>
      </c>
      <c r="T272" s="54">
        <f t="shared" si="108"/>
        <v>0</v>
      </c>
      <c r="U272" s="54">
        <f t="shared" si="108"/>
        <v>0</v>
      </c>
      <c r="W272" s="71">
        <f t="shared" si="101"/>
        <v>0</v>
      </c>
      <c r="Z272" s="71">
        <f t="shared" si="106"/>
        <v>94</v>
      </c>
      <c r="AA272" s="78" t="str">
        <f>VLOOKUP($Z272,Master!$A:$B,2,FALSE)</f>
        <v>Daster anak jumbo</v>
      </c>
    </row>
    <row r="273" spans="1:27" ht="15">
      <c r="A273" s="73" t="str">
        <f t="shared" si="102"/>
        <v>Daster CPIN</v>
      </c>
      <c r="B273" s="73" t="str">
        <f t="shared" si="103"/>
        <v>Daster CP</v>
      </c>
      <c r="C273" s="51" t="s">
        <v>18</v>
      </c>
      <c r="D273" s="63">
        <f>SUMIF(In!$B:$B,Stock!$B273,In!C:C)</f>
        <v>0</v>
      </c>
      <c r="E273" s="63">
        <f>SUMIF(In!$B:$B,Stock!$B273,In!D:D)+D275</f>
        <v>0</v>
      </c>
      <c r="F273" s="63">
        <f>SUMIF(In!$B:$B,Stock!$B273,In!E:E)+E275</f>
        <v>0</v>
      </c>
      <c r="G273" s="63">
        <f>SUMIF(In!$B:$B,Stock!$B273,In!F:F)+F275</f>
        <v>0</v>
      </c>
      <c r="H273" s="63">
        <f>SUMIF(In!$B:$B,Stock!$B273,In!G:G)+G275</f>
        <v>0</v>
      </c>
      <c r="I273" s="63">
        <f>SUMIF(In!$B:$B,Stock!$B273,In!H:H)+H275</f>
        <v>0</v>
      </c>
      <c r="J273" s="63">
        <f>SUMIF(In!$B:$B,Stock!$B273,In!I:I)+I275</f>
        <v>0</v>
      </c>
      <c r="K273" s="63">
        <f>SUMIF(In!$B:$B,Stock!$B273,In!J:J)+J275</f>
        <v>0</v>
      </c>
      <c r="L273" s="63">
        <f>SUMIF(In!$B:$B,Stock!$B273,In!K:K)+K275</f>
        <v>0</v>
      </c>
      <c r="M273" s="63">
        <f>SUMIF(In!$B:$B,Stock!$B273,In!L:L)+L275</f>
        <v>0</v>
      </c>
      <c r="N273" s="63">
        <f>SUMIF(In!$B:$B,Stock!$B273,In!M:M)+M275</f>
        <v>0</v>
      </c>
      <c r="O273" s="63">
        <f>SUMIF(In!$B:$B,Stock!$B273,In!N:N)+N275</f>
        <v>0</v>
      </c>
      <c r="P273" s="63">
        <f>SUMIF(In!$B:$B,Stock!$B273,In!O:O)+O275</f>
        <v>0</v>
      </c>
      <c r="Q273" s="63">
        <f>SUMIF(In!$B:$B,Stock!$B273,In!P:P)+P275</f>
        <v>0</v>
      </c>
      <c r="R273" s="63">
        <f>SUMIF(In!$B:$B,Stock!$B273,In!Q:Q)+Q275</f>
        <v>0</v>
      </c>
      <c r="S273" s="63">
        <f>SUMIF(In!$B:$B,Stock!$B273,In!R:R)+R275</f>
        <v>0</v>
      </c>
      <c r="T273" s="63">
        <f>SUMIF(In!$B:$B,Stock!$B273,In!S:S)+S275</f>
        <v>0</v>
      </c>
      <c r="U273" s="63">
        <f>SUMIF(In!$B:$B,Stock!$B273,In!T:T)+T275</f>
        <v>0</v>
      </c>
      <c r="W273" s="64">
        <f t="shared" si="101"/>
        <v>0</v>
      </c>
      <c r="Z273" s="64">
        <f t="shared" si="106"/>
        <v>95</v>
      </c>
      <c r="AA273" s="74" t="str">
        <f>VLOOKUP($Z273,Master!$A:$B,2,FALSE)</f>
        <v>Daster CP</v>
      </c>
    </row>
    <row r="274" spans="1:27" ht="15">
      <c r="A274" s="75" t="str">
        <f t="shared" si="102"/>
        <v>Daster CPOUT</v>
      </c>
      <c r="B274" s="75" t="str">
        <f t="shared" si="103"/>
        <v>Daster CP</v>
      </c>
      <c r="C274" s="52" t="s">
        <v>19</v>
      </c>
      <c r="D274" s="67">
        <f>SUMIF(Out!$B:$B,Stock!$B274,Out!C:C)</f>
        <v>0</v>
      </c>
      <c r="E274" s="67">
        <f>SUMIF(Out!$B:$B,Stock!$B274,Out!D:D)</f>
        <v>0</v>
      </c>
      <c r="F274" s="67">
        <f>SUMIF(Out!$B:$B,Stock!$B274,Out!E:E)</f>
        <v>0</v>
      </c>
      <c r="G274" s="67">
        <f>SUMIF(Out!$B:$B,Stock!$B274,Out!F:F)</f>
        <v>0</v>
      </c>
      <c r="H274" s="67">
        <f>SUMIF(Out!$B:$B,Stock!$B274,Out!G:G)</f>
        <v>0</v>
      </c>
      <c r="I274" s="67">
        <f>SUMIF(Out!$B:$B,Stock!$B274,Out!H:H)</f>
        <v>0</v>
      </c>
      <c r="J274" s="67">
        <f>SUMIF(Out!$B:$B,Stock!$B274,Out!I:I)</f>
        <v>0</v>
      </c>
      <c r="K274" s="67">
        <f>SUMIF(Out!$B:$B,Stock!$B274,Out!J:J)</f>
        <v>0</v>
      </c>
      <c r="L274" s="67">
        <f>SUMIF(Out!$B:$B,Stock!$B274,Out!K:K)</f>
        <v>0</v>
      </c>
      <c r="M274" s="67">
        <f>SUMIF(Out!$B:$B,Stock!$B274,Out!L:L)</f>
        <v>0</v>
      </c>
      <c r="N274" s="67">
        <f>SUMIF(Out!$B:$B,Stock!$B274,Out!M:M)</f>
        <v>0</v>
      </c>
      <c r="O274" s="67">
        <f>SUMIF(Out!$B:$B,Stock!$B274,Out!N:N)</f>
        <v>0</v>
      </c>
      <c r="P274" s="67">
        <f>SUMIF(Out!$B:$B,Stock!$B274,Out!O:O)</f>
        <v>0</v>
      </c>
      <c r="Q274" s="67">
        <f>SUMIF(Out!$B:$B,Stock!$B274,Out!P:P)</f>
        <v>0</v>
      </c>
      <c r="R274" s="67">
        <f>SUMIF(Out!$B:$B,Stock!$B274,Out!Q:Q)</f>
        <v>0</v>
      </c>
      <c r="S274" s="67">
        <f>SUMIF(Out!$B:$B,Stock!$B274,Out!R:R)</f>
        <v>0</v>
      </c>
      <c r="T274" s="67">
        <f>SUMIF(Out!$B:$B,Stock!$B274,Out!S:S)</f>
        <v>0</v>
      </c>
      <c r="U274" s="67">
        <f>SUMIF(Out!$B:$B,Stock!$B274,Out!T:T)</f>
        <v>0</v>
      </c>
      <c r="W274" s="68">
        <f t="shared" si="101"/>
        <v>0</v>
      </c>
      <c r="Z274" s="68">
        <f t="shared" si="106"/>
        <v>95</v>
      </c>
      <c r="AA274" s="76" t="str">
        <f>VLOOKUP($Z274,Master!$A:$B,2,FALSE)</f>
        <v>Daster CP</v>
      </c>
    </row>
    <row r="275" spans="1:27" ht="15">
      <c r="A275" s="77" t="str">
        <f t="shared" si="102"/>
        <v>Daster CPBALANCE</v>
      </c>
      <c r="B275" s="77" t="str">
        <f t="shared" si="103"/>
        <v>Daster CP</v>
      </c>
      <c r="C275" s="53" t="s">
        <v>118</v>
      </c>
      <c r="D275" s="54">
        <f t="shared" ref="D275:U275" si="109">D273-D274</f>
        <v>0</v>
      </c>
      <c r="E275" s="54">
        <f t="shared" si="109"/>
        <v>0</v>
      </c>
      <c r="F275" s="54">
        <f t="shared" si="109"/>
        <v>0</v>
      </c>
      <c r="G275" s="54">
        <f t="shared" si="109"/>
        <v>0</v>
      </c>
      <c r="H275" s="54">
        <f t="shared" si="109"/>
        <v>0</v>
      </c>
      <c r="I275" s="54">
        <f t="shared" si="109"/>
        <v>0</v>
      </c>
      <c r="J275" s="54">
        <f t="shared" si="109"/>
        <v>0</v>
      </c>
      <c r="K275" s="54">
        <f t="shared" si="109"/>
        <v>0</v>
      </c>
      <c r="L275" s="54">
        <f t="shared" si="109"/>
        <v>0</v>
      </c>
      <c r="M275" s="54">
        <f t="shared" si="109"/>
        <v>0</v>
      </c>
      <c r="N275" s="54">
        <f t="shared" si="109"/>
        <v>0</v>
      </c>
      <c r="O275" s="54">
        <f t="shared" si="109"/>
        <v>0</v>
      </c>
      <c r="P275" s="54">
        <f t="shared" si="109"/>
        <v>0</v>
      </c>
      <c r="Q275" s="54">
        <f t="shared" si="109"/>
        <v>0</v>
      </c>
      <c r="R275" s="54">
        <f t="shared" si="109"/>
        <v>0</v>
      </c>
      <c r="S275" s="54">
        <f t="shared" si="109"/>
        <v>0</v>
      </c>
      <c r="T275" s="54">
        <f t="shared" si="109"/>
        <v>0</v>
      </c>
      <c r="U275" s="54">
        <f t="shared" si="109"/>
        <v>0</v>
      </c>
      <c r="W275" s="71">
        <f t="shared" si="101"/>
        <v>0</v>
      </c>
      <c r="Z275" s="71">
        <f t="shared" si="106"/>
        <v>95</v>
      </c>
      <c r="AA275" s="78" t="str">
        <f>VLOOKUP($Z275,Master!$A:$B,2,FALSE)</f>
        <v>Daster CP</v>
      </c>
    </row>
    <row r="276" spans="1:27" ht="15">
      <c r="A276" s="73" t="str">
        <f t="shared" si="102"/>
        <v>Daster DL IN</v>
      </c>
      <c r="B276" s="73" t="str">
        <f t="shared" si="103"/>
        <v xml:space="preserve">Daster DL </v>
      </c>
      <c r="C276" s="51" t="s">
        <v>18</v>
      </c>
      <c r="D276" s="63">
        <f>SUMIF(In!$B:$B,Stock!$B276,In!C:C)</f>
        <v>0</v>
      </c>
      <c r="E276" s="63">
        <f>SUMIF(In!$B:$B,Stock!$B276,In!D:D)+D278</f>
        <v>0</v>
      </c>
      <c r="F276" s="63">
        <f>SUMIF(In!$B:$B,Stock!$B276,In!E:E)+E278</f>
        <v>0</v>
      </c>
      <c r="G276" s="63">
        <f>SUMIF(In!$B:$B,Stock!$B276,In!F:F)+F278</f>
        <v>0</v>
      </c>
      <c r="H276" s="63">
        <f>SUMIF(In!$B:$B,Stock!$B276,In!G:G)+G278</f>
        <v>0</v>
      </c>
      <c r="I276" s="63">
        <f>SUMIF(In!$B:$B,Stock!$B276,In!H:H)+H278</f>
        <v>0</v>
      </c>
      <c r="J276" s="63">
        <f>SUMIF(In!$B:$B,Stock!$B276,In!I:I)+I278</f>
        <v>0</v>
      </c>
      <c r="K276" s="63">
        <f>SUMIF(In!$B:$B,Stock!$B276,In!J:J)+J278</f>
        <v>0</v>
      </c>
      <c r="L276" s="63">
        <f>SUMIF(In!$B:$B,Stock!$B276,In!K:K)+K278</f>
        <v>0</v>
      </c>
      <c r="M276" s="63">
        <f>SUMIF(In!$B:$B,Stock!$B276,In!L:L)+L278</f>
        <v>0</v>
      </c>
      <c r="N276" s="63">
        <f>SUMIF(In!$B:$B,Stock!$B276,In!M:M)+M278</f>
        <v>0</v>
      </c>
      <c r="O276" s="63">
        <f>SUMIF(In!$B:$B,Stock!$B276,In!N:N)+N278</f>
        <v>0</v>
      </c>
      <c r="P276" s="63">
        <f>SUMIF(In!$B:$B,Stock!$B276,In!O:O)+O278</f>
        <v>0</v>
      </c>
      <c r="Q276" s="63">
        <f>SUMIF(In!$B:$B,Stock!$B276,In!P:P)+P278</f>
        <v>0</v>
      </c>
      <c r="R276" s="63">
        <f>SUMIF(In!$B:$B,Stock!$B276,In!Q:Q)+Q278</f>
        <v>0</v>
      </c>
      <c r="S276" s="63">
        <f>SUMIF(In!$B:$B,Stock!$B276,In!R:R)+R278</f>
        <v>0</v>
      </c>
      <c r="T276" s="63">
        <f>SUMIF(In!$B:$B,Stock!$B276,In!S:S)+S278</f>
        <v>0</v>
      </c>
      <c r="U276" s="63">
        <f>SUMIF(In!$B:$B,Stock!$B276,In!T:T)+T278</f>
        <v>0</v>
      </c>
      <c r="W276" s="64">
        <f t="shared" si="101"/>
        <v>0</v>
      </c>
      <c r="Z276" s="64">
        <f t="shared" si="106"/>
        <v>96</v>
      </c>
      <c r="AA276" s="74" t="str">
        <f>VLOOKUP($Z276,Master!$A:$B,2,FALSE)</f>
        <v xml:space="preserve">Daster DL </v>
      </c>
    </row>
    <row r="277" spans="1:27" ht="15">
      <c r="A277" s="75" t="str">
        <f t="shared" si="102"/>
        <v>Daster DL OUT</v>
      </c>
      <c r="B277" s="75" t="str">
        <f t="shared" si="103"/>
        <v xml:space="preserve">Daster DL </v>
      </c>
      <c r="C277" s="52" t="s">
        <v>19</v>
      </c>
      <c r="D277" s="67">
        <f>SUMIF(Out!$B:$B,Stock!$B277,Out!C:C)</f>
        <v>0</v>
      </c>
      <c r="E277" s="67">
        <f>SUMIF(Out!$B:$B,Stock!$B277,Out!D:D)</f>
        <v>0</v>
      </c>
      <c r="F277" s="67">
        <f>SUMIF(Out!$B:$B,Stock!$B277,Out!E:E)</f>
        <v>0</v>
      </c>
      <c r="G277" s="67">
        <f>SUMIF(Out!$B:$B,Stock!$B277,Out!F:F)</f>
        <v>0</v>
      </c>
      <c r="H277" s="67">
        <f>SUMIF(Out!$B:$B,Stock!$B277,Out!G:G)</f>
        <v>0</v>
      </c>
      <c r="I277" s="67">
        <f>SUMIF(Out!$B:$B,Stock!$B277,Out!H:H)</f>
        <v>0</v>
      </c>
      <c r="J277" s="67">
        <f>SUMIF(Out!$B:$B,Stock!$B277,Out!I:I)</f>
        <v>0</v>
      </c>
      <c r="K277" s="67">
        <f>SUMIF(Out!$B:$B,Stock!$B277,Out!J:J)</f>
        <v>0</v>
      </c>
      <c r="L277" s="67">
        <f>SUMIF(Out!$B:$B,Stock!$B277,Out!K:K)</f>
        <v>0</v>
      </c>
      <c r="M277" s="67">
        <f>SUMIF(Out!$B:$B,Stock!$B277,Out!L:L)</f>
        <v>0</v>
      </c>
      <c r="N277" s="67">
        <f>SUMIF(Out!$B:$B,Stock!$B277,Out!M:M)</f>
        <v>0</v>
      </c>
      <c r="O277" s="67">
        <f>SUMIF(Out!$B:$B,Stock!$B277,Out!N:N)</f>
        <v>0</v>
      </c>
      <c r="P277" s="67">
        <f>SUMIF(Out!$B:$B,Stock!$B277,Out!O:O)</f>
        <v>0</v>
      </c>
      <c r="Q277" s="67">
        <f>SUMIF(Out!$B:$B,Stock!$B277,Out!P:P)</f>
        <v>0</v>
      </c>
      <c r="R277" s="67">
        <f>SUMIF(Out!$B:$B,Stock!$B277,Out!Q:Q)</f>
        <v>0</v>
      </c>
      <c r="S277" s="67">
        <f>SUMIF(Out!$B:$B,Stock!$B277,Out!R:R)</f>
        <v>0</v>
      </c>
      <c r="T277" s="67">
        <f>SUMIF(Out!$B:$B,Stock!$B277,Out!S:S)</f>
        <v>0</v>
      </c>
      <c r="U277" s="67">
        <f>SUMIF(Out!$B:$B,Stock!$B277,Out!T:T)</f>
        <v>0</v>
      </c>
      <c r="W277" s="68">
        <f t="shared" si="101"/>
        <v>0</v>
      </c>
      <c r="Z277" s="68">
        <f t="shared" si="106"/>
        <v>96</v>
      </c>
      <c r="AA277" s="76" t="str">
        <f>VLOOKUP($Z277,Master!$A:$B,2,FALSE)</f>
        <v xml:space="preserve">Daster DL </v>
      </c>
    </row>
    <row r="278" spans="1:27" ht="15">
      <c r="A278" s="77" t="str">
        <f t="shared" si="102"/>
        <v>Daster DL BALANCE</v>
      </c>
      <c r="B278" s="77" t="str">
        <f t="shared" si="103"/>
        <v xml:space="preserve">Daster DL </v>
      </c>
      <c r="C278" s="53" t="s">
        <v>118</v>
      </c>
      <c r="D278" s="54">
        <f t="shared" ref="D278:U278" si="110">D276-D277</f>
        <v>0</v>
      </c>
      <c r="E278" s="54">
        <f t="shared" si="110"/>
        <v>0</v>
      </c>
      <c r="F278" s="54">
        <f t="shared" si="110"/>
        <v>0</v>
      </c>
      <c r="G278" s="54">
        <f t="shared" si="110"/>
        <v>0</v>
      </c>
      <c r="H278" s="54">
        <f t="shared" si="110"/>
        <v>0</v>
      </c>
      <c r="I278" s="54">
        <f t="shared" si="110"/>
        <v>0</v>
      </c>
      <c r="J278" s="54">
        <f t="shared" si="110"/>
        <v>0</v>
      </c>
      <c r="K278" s="54">
        <f t="shared" si="110"/>
        <v>0</v>
      </c>
      <c r="L278" s="54">
        <f t="shared" si="110"/>
        <v>0</v>
      </c>
      <c r="M278" s="54">
        <f t="shared" si="110"/>
        <v>0</v>
      </c>
      <c r="N278" s="54">
        <f t="shared" si="110"/>
        <v>0</v>
      </c>
      <c r="O278" s="54">
        <f t="shared" si="110"/>
        <v>0</v>
      </c>
      <c r="P278" s="54">
        <f t="shared" si="110"/>
        <v>0</v>
      </c>
      <c r="Q278" s="54">
        <f t="shared" si="110"/>
        <v>0</v>
      </c>
      <c r="R278" s="54">
        <f t="shared" si="110"/>
        <v>0</v>
      </c>
      <c r="S278" s="54">
        <f t="shared" si="110"/>
        <v>0</v>
      </c>
      <c r="T278" s="54">
        <f t="shared" si="110"/>
        <v>0</v>
      </c>
      <c r="U278" s="54">
        <f t="shared" si="110"/>
        <v>0</v>
      </c>
      <c r="W278" s="71">
        <f t="shared" si="101"/>
        <v>0</v>
      </c>
      <c r="Z278" s="71">
        <f t="shared" si="106"/>
        <v>96</v>
      </c>
      <c r="AA278" s="78" t="str">
        <f>VLOOKUP($Z278,Master!$A:$B,2,FALSE)</f>
        <v xml:space="preserve">Daster DL </v>
      </c>
    </row>
    <row r="279" spans="1:27" ht="15">
      <c r="A279" s="73" t="str">
        <f t="shared" si="102"/>
        <v>Daster GGBIN</v>
      </c>
      <c r="B279" s="73" t="str">
        <f t="shared" si="103"/>
        <v>Daster GGB</v>
      </c>
      <c r="C279" s="51" t="s">
        <v>18</v>
      </c>
      <c r="D279" s="63">
        <f>SUMIF(In!$B:$B,Stock!$B279,In!C:C)</f>
        <v>0</v>
      </c>
      <c r="E279" s="63">
        <f>SUMIF(In!$B:$B,Stock!$B279,In!D:D)+D281</f>
        <v>0</v>
      </c>
      <c r="F279" s="63">
        <f>SUMIF(In!$B:$B,Stock!$B279,In!E:E)+E281</f>
        <v>0</v>
      </c>
      <c r="G279" s="63">
        <f>SUMIF(In!$B:$B,Stock!$B279,In!F:F)+F281</f>
        <v>0</v>
      </c>
      <c r="H279" s="63">
        <f>SUMIF(In!$B:$B,Stock!$B279,In!G:G)+G281</f>
        <v>0</v>
      </c>
      <c r="I279" s="63">
        <f>SUMIF(In!$B:$B,Stock!$B279,In!H:H)+H281</f>
        <v>0</v>
      </c>
      <c r="J279" s="63">
        <f>SUMIF(In!$B:$B,Stock!$B279,In!I:I)+I281</f>
        <v>0</v>
      </c>
      <c r="K279" s="63">
        <f>SUMIF(In!$B:$B,Stock!$B279,In!J:J)+J281</f>
        <v>0</v>
      </c>
      <c r="L279" s="63">
        <f>SUMIF(In!$B:$B,Stock!$B279,In!K:K)+K281</f>
        <v>0</v>
      </c>
      <c r="M279" s="63">
        <f>SUMIF(In!$B:$B,Stock!$B279,In!L:L)+L281</f>
        <v>0</v>
      </c>
      <c r="N279" s="63">
        <f>SUMIF(In!$B:$B,Stock!$B279,In!M:M)+M281</f>
        <v>0</v>
      </c>
      <c r="O279" s="63">
        <f>SUMIF(In!$B:$B,Stock!$B279,In!N:N)+N281</f>
        <v>0</v>
      </c>
      <c r="P279" s="63">
        <f>SUMIF(In!$B:$B,Stock!$B279,In!O:O)+O281</f>
        <v>0</v>
      </c>
      <c r="Q279" s="63">
        <f>SUMIF(In!$B:$B,Stock!$B279,In!P:P)+P281</f>
        <v>0</v>
      </c>
      <c r="R279" s="63">
        <f>SUMIF(In!$B:$B,Stock!$B279,In!Q:Q)+Q281</f>
        <v>0</v>
      </c>
      <c r="S279" s="63">
        <f>SUMIF(In!$B:$B,Stock!$B279,In!R:R)+R281</f>
        <v>0</v>
      </c>
      <c r="T279" s="63">
        <f>SUMIF(In!$B:$B,Stock!$B279,In!S:S)+S281</f>
        <v>0</v>
      </c>
      <c r="U279" s="63">
        <f>SUMIF(In!$B:$B,Stock!$B279,In!T:T)+T281</f>
        <v>0</v>
      </c>
      <c r="W279" s="64">
        <f t="shared" si="101"/>
        <v>0</v>
      </c>
      <c r="Z279" s="64">
        <f t="shared" si="106"/>
        <v>97</v>
      </c>
      <c r="AA279" s="74" t="str">
        <f>VLOOKUP($Z279,Master!$A:$B,2,FALSE)</f>
        <v>Daster GGB</v>
      </c>
    </row>
    <row r="280" spans="1:27" ht="15">
      <c r="A280" s="75" t="str">
        <f t="shared" si="102"/>
        <v>Daster GGBOUT</v>
      </c>
      <c r="B280" s="75" t="str">
        <f t="shared" si="103"/>
        <v>Daster GGB</v>
      </c>
      <c r="C280" s="52" t="s">
        <v>19</v>
      </c>
      <c r="D280" s="67">
        <f>SUMIF(Out!$B:$B,Stock!$B280,Out!C:C)</f>
        <v>0</v>
      </c>
      <c r="E280" s="67">
        <f>SUMIF(Out!$B:$B,Stock!$B280,Out!D:D)</f>
        <v>0</v>
      </c>
      <c r="F280" s="67">
        <f>SUMIF(Out!$B:$B,Stock!$B280,Out!E:E)</f>
        <v>0</v>
      </c>
      <c r="G280" s="67">
        <f>SUMIF(Out!$B:$B,Stock!$B280,Out!F:F)</f>
        <v>0</v>
      </c>
      <c r="H280" s="67">
        <f>SUMIF(Out!$B:$B,Stock!$B280,Out!G:G)</f>
        <v>0</v>
      </c>
      <c r="I280" s="67">
        <f>SUMIF(Out!$B:$B,Stock!$B280,Out!H:H)</f>
        <v>0</v>
      </c>
      <c r="J280" s="67">
        <f>SUMIF(Out!$B:$B,Stock!$B280,Out!I:I)</f>
        <v>0</v>
      </c>
      <c r="K280" s="67">
        <f>SUMIF(Out!$B:$B,Stock!$B280,Out!J:J)</f>
        <v>0</v>
      </c>
      <c r="L280" s="67">
        <f>SUMIF(Out!$B:$B,Stock!$B280,Out!K:K)</f>
        <v>0</v>
      </c>
      <c r="M280" s="67">
        <f>SUMIF(Out!$B:$B,Stock!$B280,Out!L:L)</f>
        <v>0</v>
      </c>
      <c r="N280" s="67">
        <f>SUMIF(Out!$B:$B,Stock!$B280,Out!M:M)</f>
        <v>0</v>
      </c>
      <c r="O280" s="67">
        <f>SUMIF(Out!$B:$B,Stock!$B280,Out!N:N)</f>
        <v>0</v>
      </c>
      <c r="P280" s="67">
        <f>SUMIF(Out!$B:$B,Stock!$B280,Out!O:O)</f>
        <v>0</v>
      </c>
      <c r="Q280" s="67">
        <f>SUMIF(Out!$B:$B,Stock!$B280,Out!P:P)</f>
        <v>0</v>
      </c>
      <c r="R280" s="67">
        <f>SUMIF(Out!$B:$B,Stock!$B280,Out!Q:Q)</f>
        <v>0</v>
      </c>
      <c r="S280" s="67">
        <f>SUMIF(Out!$B:$B,Stock!$B280,Out!R:R)</f>
        <v>0</v>
      </c>
      <c r="T280" s="67">
        <f>SUMIF(Out!$B:$B,Stock!$B280,Out!S:S)</f>
        <v>0</v>
      </c>
      <c r="U280" s="67">
        <f>SUMIF(Out!$B:$B,Stock!$B280,Out!T:T)</f>
        <v>0</v>
      </c>
      <c r="W280" s="68">
        <f t="shared" si="101"/>
        <v>0</v>
      </c>
      <c r="Z280" s="68">
        <f t="shared" si="106"/>
        <v>97</v>
      </c>
      <c r="AA280" s="76" t="str">
        <f>VLOOKUP($Z280,Master!$A:$B,2,FALSE)</f>
        <v>Daster GGB</v>
      </c>
    </row>
    <row r="281" spans="1:27" ht="15">
      <c r="A281" s="77" t="str">
        <f t="shared" si="102"/>
        <v>Daster GGBBALANCE</v>
      </c>
      <c r="B281" s="77" t="str">
        <f t="shared" si="103"/>
        <v>Daster GGB</v>
      </c>
      <c r="C281" s="53" t="s">
        <v>118</v>
      </c>
      <c r="D281" s="54">
        <f t="shared" ref="D281:U281" si="111">D279-D280</f>
        <v>0</v>
      </c>
      <c r="E281" s="54">
        <f t="shared" si="111"/>
        <v>0</v>
      </c>
      <c r="F281" s="54">
        <f t="shared" si="111"/>
        <v>0</v>
      </c>
      <c r="G281" s="54">
        <f t="shared" si="111"/>
        <v>0</v>
      </c>
      <c r="H281" s="54">
        <f t="shared" si="111"/>
        <v>0</v>
      </c>
      <c r="I281" s="54">
        <f t="shared" si="111"/>
        <v>0</v>
      </c>
      <c r="J281" s="54">
        <f t="shared" si="111"/>
        <v>0</v>
      </c>
      <c r="K281" s="54">
        <f t="shared" si="111"/>
        <v>0</v>
      </c>
      <c r="L281" s="54">
        <f t="shared" si="111"/>
        <v>0</v>
      </c>
      <c r="M281" s="54">
        <f t="shared" si="111"/>
        <v>0</v>
      </c>
      <c r="N281" s="54">
        <f t="shared" si="111"/>
        <v>0</v>
      </c>
      <c r="O281" s="54">
        <f t="shared" si="111"/>
        <v>0</v>
      </c>
      <c r="P281" s="54">
        <f t="shared" si="111"/>
        <v>0</v>
      </c>
      <c r="Q281" s="54">
        <f t="shared" si="111"/>
        <v>0</v>
      </c>
      <c r="R281" s="54">
        <f t="shared" si="111"/>
        <v>0</v>
      </c>
      <c r="S281" s="54">
        <f t="shared" si="111"/>
        <v>0</v>
      </c>
      <c r="T281" s="54">
        <f t="shared" si="111"/>
        <v>0</v>
      </c>
      <c r="U281" s="54">
        <f t="shared" si="111"/>
        <v>0</v>
      </c>
      <c r="W281" s="71">
        <f t="shared" si="101"/>
        <v>0</v>
      </c>
      <c r="Z281" s="71">
        <f t="shared" si="106"/>
        <v>97</v>
      </c>
      <c r="AA281" s="78" t="str">
        <f>VLOOKUP($Z281,Master!$A:$B,2,FALSE)</f>
        <v>Daster GGB</v>
      </c>
    </row>
    <row r="282" spans="1:27" ht="15">
      <c r="A282" s="73" t="str">
        <f t="shared" si="102"/>
        <v>Daster IbuIN</v>
      </c>
      <c r="B282" s="73" t="str">
        <f t="shared" si="103"/>
        <v>Daster Ibu</v>
      </c>
      <c r="C282" s="51" t="s">
        <v>18</v>
      </c>
      <c r="D282" s="63">
        <f>SUMIF(In!$B:$B,Stock!$B282,In!C:C)</f>
        <v>0</v>
      </c>
      <c r="E282" s="63">
        <f>SUMIF(In!$B:$B,Stock!$B282,In!D:D)+D284</f>
        <v>0</v>
      </c>
      <c r="F282" s="63">
        <f>SUMIF(In!$B:$B,Stock!$B282,In!E:E)+E284</f>
        <v>0</v>
      </c>
      <c r="G282" s="63">
        <f>SUMIF(In!$B:$B,Stock!$B282,In!F:F)+F284</f>
        <v>0</v>
      </c>
      <c r="H282" s="63">
        <f>SUMIF(In!$B:$B,Stock!$B282,In!G:G)+G284</f>
        <v>0</v>
      </c>
      <c r="I282" s="63">
        <f>SUMIF(In!$B:$B,Stock!$B282,In!H:H)+H284</f>
        <v>0</v>
      </c>
      <c r="J282" s="63">
        <f>SUMIF(In!$B:$B,Stock!$B282,In!I:I)+I284</f>
        <v>0</v>
      </c>
      <c r="K282" s="63">
        <f>SUMIF(In!$B:$B,Stock!$B282,In!J:J)+J284</f>
        <v>0</v>
      </c>
      <c r="L282" s="63">
        <f>SUMIF(In!$B:$B,Stock!$B282,In!K:K)+K284</f>
        <v>0</v>
      </c>
      <c r="M282" s="63">
        <f>SUMIF(In!$B:$B,Stock!$B282,In!L:L)+L284</f>
        <v>0</v>
      </c>
      <c r="N282" s="63">
        <f>SUMIF(In!$B:$B,Stock!$B282,In!M:M)+M284</f>
        <v>0</v>
      </c>
      <c r="O282" s="63">
        <f>SUMIF(In!$B:$B,Stock!$B282,In!N:N)+N284</f>
        <v>0</v>
      </c>
      <c r="P282" s="63">
        <f>SUMIF(In!$B:$B,Stock!$B282,In!O:O)+O284</f>
        <v>0</v>
      </c>
      <c r="Q282" s="63">
        <f>SUMIF(In!$B:$B,Stock!$B282,In!P:P)+P284</f>
        <v>0</v>
      </c>
      <c r="R282" s="63">
        <f>SUMIF(In!$B:$B,Stock!$B282,In!Q:Q)+Q284</f>
        <v>0</v>
      </c>
      <c r="S282" s="63">
        <f>SUMIF(In!$B:$B,Stock!$B282,In!R:R)+R284</f>
        <v>0</v>
      </c>
      <c r="T282" s="63">
        <f>SUMIF(In!$B:$B,Stock!$B282,In!S:S)+S284</f>
        <v>0</v>
      </c>
      <c r="U282" s="63">
        <f>SUMIF(In!$B:$B,Stock!$B282,In!T:T)+T284</f>
        <v>0</v>
      </c>
      <c r="W282" s="64">
        <f t="shared" si="101"/>
        <v>0</v>
      </c>
      <c r="Z282" s="64">
        <f t="shared" si="106"/>
        <v>98</v>
      </c>
      <c r="AA282" s="74" t="str">
        <f>VLOOKUP($Z282,Master!$A:$B,2,FALSE)</f>
        <v>Daster Ibu</v>
      </c>
    </row>
    <row r="283" spans="1:27" ht="15">
      <c r="A283" s="75" t="str">
        <f t="shared" si="102"/>
        <v>Daster IbuOUT</v>
      </c>
      <c r="B283" s="75" t="str">
        <f t="shared" si="103"/>
        <v>Daster Ibu</v>
      </c>
      <c r="C283" s="52" t="s">
        <v>19</v>
      </c>
      <c r="D283" s="67">
        <f>SUMIF(Out!$B:$B,Stock!$B283,Out!C:C)</f>
        <v>0</v>
      </c>
      <c r="E283" s="67">
        <f>SUMIF(Out!$B:$B,Stock!$B283,Out!D:D)</f>
        <v>0</v>
      </c>
      <c r="F283" s="67">
        <f>SUMIF(Out!$B:$B,Stock!$B283,Out!E:E)</f>
        <v>0</v>
      </c>
      <c r="G283" s="67">
        <f>SUMIF(Out!$B:$B,Stock!$B283,Out!F:F)</f>
        <v>0</v>
      </c>
      <c r="H283" s="67">
        <f>SUMIF(Out!$B:$B,Stock!$B283,Out!G:G)</f>
        <v>0</v>
      </c>
      <c r="I283" s="67">
        <f>SUMIF(Out!$B:$B,Stock!$B283,Out!H:H)</f>
        <v>0</v>
      </c>
      <c r="J283" s="67">
        <f>SUMIF(Out!$B:$B,Stock!$B283,Out!I:I)</f>
        <v>0</v>
      </c>
      <c r="K283" s="67">
        <f>SUMIF(Out!$B:$B,Stock!$B283,Out!J:J)</f>
        <v>0</v>
      </c>
      <c r="L283" s="67">
        <f>SUMIF(Out!$B:$B,Stock!$B283,Out!K:K)</f>
        <v>0</v>
      </c>
      <c r="M283" s="67">
        <f>SUMIF(Out!$B:$B,Stock!$B283,Out!L:L)</f>
        <v>0</v>
      </c>
      <c r="N283" s="67">
        <f>SUMIF(Out!$B:$B,Stock!$B283,Out!M:M)</f>
        <v>0</v>
      </c>
      <c r="O283" s="67">
        <f>SUMIF(Out!$B:$B,Stock!$B283,Out!N:N)</f>
        <v>0</v>
      </c>
      <c r="P283" s="67">
        <f>SUMIF(Out!$B:$B,Stock!$B283,Out!O:O)</f>
        <v>0</v>
      </c>
      <c r="Q283" s="67">
        <f>SUMIF(Out!$B:$B,Stock!$B283,Out!P:P)</f>
        <v>0</v>
      </c>
      <c r="R283" s="67">
        <f>SUMIF(Out!$B:$B,Stock!$B283,Out!Q:Q)</f>
        <v>0</v>
      </c>
      <c r="S283" s="67">
        <f>SUMIF(Out!$B:$B,Stock!$B283,Out!R:R)</f>
        <v>0</v>
      </c>
      <c r="T283" s="67">
        <f>SUMIF(Out!$B:$B,Stock!$B283,Out!S:S)</f>
        <v>0</v>
      </c>
      <c r="U283" s="67">
        <f>SUMIF(Out!$B:$B,Stock!$B283,Out!T:T)</f>
        <v>0</v>
      </c>
      <c r="W283" s="68">
        <f t="shared" si="101"/>
        <v>0</v>
      </c>
      <c r="Z283" s="68">
        <f t="shared" si="106"/>
        <v>98</v>
      </c>
      <c r="AA283" s="76" t="str">
        <f>VLOOKUP($Z283,Master!$A:$B,2,FALSE)</f>
        <v>Daster Ibu</v>
      </c>
    </row>
    <row r="284" spans="1:27" ht="15">
      <c r="A284" s="77" t="str">
        <f t="shared" si="102"/>
        <v>Daster IbuBALANCE</v>
      </c>
      <c r="B284" s="77" t="str">
        <f t="shared" si="103"/>
        <v>Daster Ibu</v>
      </c>
      <c r="C284" s="53" t="s">
        <v>118</v>
      </c>
      <c r="D284" s="54">
        <f t="shared" ref="D284:U284" si="112">D282-D283</f>
        <v>0</v>
      </c>
      <c r="E284" s="54">
        <f t="shared" si="112"/>
        <v>0</v>
      </c>
      <c r="F284" s="54">
        <f t="shared" si="112"/>
        <v>0</v>
      </c>
      <c r="G284" s="54">
        <f t="shared" si="112"/>
        <v>0</v>
      </c>
      <c r="H284" s="54">
        <f t="shared" si="112"/>
        <v>0</v>
      </c>
      <c r="I284" s="54">
        <f t="shared" si="112"/>
        <v>0</v>
      </c>
      <c r="J284" s="54">
        <f t="shared" si="112"/>
        <v>0</v>
      </c>
      <c r="K284" s="54">
        <f t="shared" si="112"/>
        <v>0</v>
      </c>
      <c r="L284" s="54">
        <f t="shared" si="112"/>
        <v>0</v>
      </c>
      <c r="M284" s="54">
        <f t="shared" si="112"/>
        <v>0</v>
      </c>
      <c r="N284" s="54">
        <f t="shared" si="112"/>
        <v>0</v>
      </c>
      <c r="O284" s="54">
        <f t="shared" si="112"/>
        <v>0</v>
      </c>
      <c r="P284" s="54">
        <f t="shared" si="112"/>
        <v>0</v>
      </c>
      <c r="Q284" s="54">
        <f t="shared" si="112"/>
        <v>0</v>
      </c>
      <c r="R284" s="54">
        <f t="shared" si="112"/>
        <v>0</v>
      </c>
      <c r="S284" s="54">
        <f t="shared" si="112"/>
        <v>0</v>
      </c>
      <c r="T284" s="54">
        <f t="shared" si="112"/>
        <v>0</v>
      </c>
      <c r="U284" s="54">
        <f t="shared" si="112"/>
        <v>0</v>
      </c>
      <c r="W284" s="71">
        <f t="shared" si="101"/>
        <v>0</v>
      </c>
      <c r="Z284" s="71">
        <f t="shared" si="106"/>
        <v>98</v>
      </c>
      <c r="AA284" s="78" t="str">
        <f>VLOOKUP($Z284,Master!$A:$B,2,FALSE)</f>
        <v>Daster Ibu</v>
      </c>
    </row>
    <row r="285" spans="1:27" ht="15">
      <c r="A285" s="73" t="str">
        <f t="shared" si="102"/>
        <v>Daster mawarIN</v>
      </c>
      <c r="B285" s="73" t="str">
        <f t="shared" si="103"/>
        <v>Daster mawar</v>
      </c>
      <c r="C285" s="51" t="s">
        <v>18</v>
      </c>
      <c r="D285" s="63">
        <f>SUMIF(In!$B:$B,Stock!$B285,In!C:C)</f>
        <v>0</v>
      </c>
      <c r="E285" s="63">
        <f>SUMIF(In!$B:$B,Stock!$B285,In!D:D)+D287</f>
        <v>0</v>
      </c>
      <c r="F285" s="63">
        <f>SUMIF(In!$B:$B,Stock!$B285,In!E:E)+E287</f>
        <v>0</v>
      </c>
      <c r="G285" s="63">
        <f>SUMIF(In!$B:$B,Stock!$B285,In!F:F)+F287</f>
        <v>0</v>
      </c>
      <c r="H285" s="63">
        <f>SUMIF(In!$B:$B,Stock!$B285,In!G:G)+G287</f>
        <v>0</v>
      </c>
      <c r="I285" s="63">
        <f>SUMIF(In!$B:$B,Stock!$B285,In!H:H)+H287</f>
        <v>0</v>
      </c>
      <c r="J285" s="63">
        <f>SUMIF(In!$B:$B,Stock!$B285,In!I:I)+I287</f>
        <v>0</v>
      </c>
      <c r="K285" s="63">
        <f>SUMIF(In!$B:$B,Stock!$B285,In!J:J)+J287</f>
        <v>0</v>
      </c>
      <c r="L285" s="63">
        <f>SUMIF(In!$B:$B,Stock!$B285,In!K:K)+K287</f>
        <v>0</v>
      </c>
      <c r="M285" s="63">
        <f>SUMIF(In!$B:$B,Stock!$B285,In!L:L)+L287</f>
        <v>0</v>
      </c>
      <c r="N285" s="63">
        <f>SUMIF(In!$B:$B,Stock!$B285,In!M:M)+M287</f>
        <v>0</v>
      </c>
      <c r="O285" s="63">
        <f>SUMIF(In!$B:$B,Stock!$B285,In!N:N)+N287</f>
        <v>0</v>
      </c>
      <c r="P285" s="63">
        <f>SUMIF(In!$B:$B,Stock!$B285,In!O:O)+O287</f>
        <v>0</v>
      </c>
      <c r="Q285" s="63">
        <f>SUMIF(In!$B:$B,Stock!$B285,In!P:P)+P287</f>
        <v>0</v>
      </c>
      <c r="R285" s="63">
        <f>SUMIF(In!$B:$B,Stock!$B285,In!Q:Q)+Q287</f>
        <v>0</v>
      </c>
      <c r="S285" s="63">
        <f>SUMIF(In!$B:$B,Stock!$B285,In!R:R)+R287</f>
        <v>0</v>
      </c>
      <c r="T285" s="63">
        <f>SUMIF(In!$B:$B,Stock!$B285,In!S:S)+S287</f>
        <v>0</v>
      </c>
      <c r="U285" s="63">
        <f>SUMIF(In!$B:$B,Stock!$B285,In!T:T)+T287</f>
        <v>0</v>
      </c>
      <c r="W285" s="64">
        <f t="shared" si="101"/>
        <v>0</v>
      </c>
      <c r="Z285" s="64">
        <f t="shared" si="106"/>
        <v>99</v>
      </c>
      <c r="AA285" s="74" t="str">
        <f>VLOOKUP($Z285,Master!$A:$B,2,FALSE)</f>
        <v>Daster mawar</v>
      </c>
    </row>
    <row r="286" spans="1:27" ht="15">
      <c r="A286" s="75" t="str">
        <f t="shared" si="102"/>
        <v>Daster mawarOUT</v>
      </c>
      <c r="B286" s="75" t="str">
        <f t="shared" si="103"/>
        <v>Daster mawar</v>
      </c>
      <c r="C286" s="52" t="s">
        <v>19</v>
      </c>
      <c r="D286" s="67">
        <f>SUMIF(Out!$B:$B,Stock!$B286,Out!C:C)</f>
        <v>0</v>
      </c>
      <c r="E286" s="67">
        <f>SUMIF(Out!$B:$B,Stock!$B286,Out!D:D)</f>
        <v>0</v>
      </c>
      <c r="F286" s="67">
        <f>SUMIF(Out!$B:$B,Stock!$B286,Out!E:E)</f>
        <v>0</v>
      </c>
      <c r="G286" s="67">
        <f>SUMIF(Out!$B:$B,Stock!$B286,Out!F:F)</f>
        <v>0</v>
      </c>
      <c r="H286" s="67">
        <f>SUMIF(Out!$B:$B,Stock!$B286,Out!G:G)</f>
        <v>0</v>
      </c>
      <c r="I286" s="67">
        <f>SUMIF(Out!$B:$B,Stock!$B286,Out!H:H)</f>
        <v>0</v>
      </c>
      <c r="J286" s="67">
        <f>SUMIF(Out!$B:$B,Stock!$B286,Out!I:I)</f>
        <v>0</v>
      </c>
      <c r="K286" s="67">
        <f>SUMIF(Out!$B:$B,Stock!$B286,Out!J:J)</f>
        <v>0</v>
      </c>
      <c r="L286" s="67">
        <f>SUMIF(Out!$B:$B,Stock!$B286,Out!K:K)</f>
        <v>0</v>
      </c>
      <c r="M286" s="67">
        <f>SUMIF(Out!$B:$B,Stock!$B286,Out!L:L)</f>
        <v>0</v>
      </c>
      <c r="N286" s="67">
        <f>SUMIF(Out!$B:$B,Stock!$B286,Out!M:M)</f>
        <v>0</v>
      </c>
      <c r="O286" s="67">
        <f>SUMIF(Out!$B:$B,Stock!$B286,Out!N:N)</f>
        <v>0</v>
      </c>
      <c r="P286" s="67">
        <f>SUMIF(Out!$B:$B,Stock!$B286,Out!O:O)</f>
        <v>0</v>
      </c>
      <c r="Q286" s="67">
        <f>SUMIF(Out!$B:$B,Stock!$B286,Out!P:P)</f>
        <v>0</v>
      </c>
      <c r="R286" s="67">
        <f>SUMIF(Out!$B:$B,Stock!$B286,Out!Q:Q)</f>
        <v>0</v>
      </c>
      <c r="S286" s="67">
        <f>SUMIF(Out!$B:$B,Stock!$B286,Out!R:R)</f>
        <v>0</v>
      </c>
      <c r="T286" s="67">
        <f>SUMIF(Out!$B:$B,Stock!$B286,Out!S:S)</f>
        <v>0</v>
      </c>
      <c r="U286" s="67">
        <f>SUMIF(Out!$B:$B,Stock!$B286,Out!T:T)</f>
        <v>0</v>
      </c>
      <c r="W286" s="68">
        <f t="shared" si="101"/>
        <v>0</v>
      </c>
      <c r="Z286" s="68">
        <f t="shared" si="106"/>
        <v>99</v>
      </c>
      <c r="AA286" s="76" t="str">
        <f>VLOOKUP($Z286,Master!$A:$B,2,FALSE)</f>
        <v>Daster mawar</v>
      </c>
    </row>
    <row r="287" spans="1:27" ht="15">
      <c r="A287" s="77" t="str">
        <f t="shared" si="102"/>
        <v>Daster mawarBALANCE</v>
      </c>
      <c r="B287" s="77" t="str">
        <f t="shared" si="103"/>
        <v>Daster mawar</v>
      </c>
      <c r="C287" s="53" t="s">
        <v>118</v>
      </c>
      <c r="D287" s="54">
        <f t="shared" ref="D287:U287" si="113">D285-D286</f>
        <v>0</v>
      </c>
      <c r="E287" s="54">
        <f t="shared" si="113"/>
        <v>0</v>
      </c>
      <c r="F287" s="54">
        <f t="shared" si="113"/>
        <v>0</v>
      </c>
      <c r="G287" s="54">
        <f t="shared" si="113"/>
        <v>0</v>
      </c>
      <c r="H287" s="54">
        <f t="shared" si="113"/>
        <v>0</v>
      </c>
      <c r="I287" s="54">
        <f t="shared" si="113"/>
        <v>0</v>
      </c>
      <c r="J287" s="54">
        <f t="shared" si="113"/>
        <v>0</v>
      </c>
      <c r="K287" s="54">
        <f t="shared" si="113"/>
        <v>0</v>
      </c>
      <c r="L287" s="54">
        <f t="shared" si="113"/>
        <v>0</v>
      </c>
      <c r="M287" s="54">
        <f t="shared" si="113"/>
        <v>0</v>
      </c>
      <c r="N287" s="54">
        <f t="shared" si="113"/>
        <v>0</v>
      </c>
      <c r="O287" s="54">
        <f t="shared" si="113"/>
        <v>0</v>
      </c>
      <c r="P287" s="54">
        <f t="shared" si="113"/>
        <v>0</v>
      </c>
      <c r="Q287" s="54">
        <f t="shared" si="113"/>
        <v>0</v>
      </c>
      <c r="R287" s="54">
        <f t="shared" si="113"/>
        <v>0</v>
      </c>
      <c r="S287" s="54">
        <f t="shared" si="113"/>
        <v>0</v>
      </c>
      <c r="T287" s="54">
        <f t="shared" si="113"/>
        <v>0</v>
      </c>
      <c r="U287" s="54">
        <f t="shared" si="113"/>
        <v>0</v>
      </c>
      <c r="W287" s="71">
        <f t="shared" si="101"/>
        <v>0</v>
      </c>
      <c r="Z287" s="71">
        <f t="shared" si="106"/>
        <v>99</v>
      </c>
      <c r="AA287" s="78" t="str">
        <f>VLOOKUP($Z287,Master!$A:$B,2,FALSE)</f>
        <v>Daster mawar</v>
      </c>
    </row>
    <row r="288" spans="1:27" ht="15">
      <c r="A288" s="73" t="str">
        <f t="shared" si="102"/>
        <v>Daster balon jumbo pjgIN</v>
      </c>
      <c r="B288" s="73" t="str">
        <f t="shared" si="103"/>
        <v>Daster balon jumbo pjg</v>
      </c>
      <c r="C288" s="51" t="s">
        <v>18</v>
      </c>
      <c r="D288" s="63">
        <f>SUMIF(In!$B:$B,Stock!$B288,In!C:C)</f>
        <v>0</v>
      </c>
      <c r="E288" s="63">
        <f>SUMIF(In!$B:$B,Stock!$B288,In!D:D)+D290</f>
        <v>0</v>
      </c>
      <c r="F288" s="63">
        <f>SUMIF(In!$B:$B,Stock!$B288,In!E:E)+E290</f>
        <v>0</v>
      </c>
      <c r="G288" s="63">
        <f>SUMIF(In!$B:$B,Stock!$B288,In!F:F)+F290</f>
        <v>0</v>
      </c>
      <c r="H288" s="63">
        <f>SUMIF(In!$B:$B,Stock!$B288,In!G:G)+G290</f>
        <v>0</v>
      </c>
      <c r="I288" s="63">
        <f>SUMIF(In!$B:$B,Stock!$B288,In!H:H)+H290</f>
        <v>0</v>
      </c>
      <c r="J288" s="63">
        <f>SUMIF(In!$B:$B,Stock!$B288,In!I:I)+I290</f>
        <v>0</v>
      </c>
      <c r="K288" s="63">
        <f>SUMIF(In!$B:$B,Stock!$B288,In!J:J)+J290</f>
        <v>0</v>
      </c>
      <c r="L288" s="63">
        <f>SUMIF(In!$B:$B,Stock!$B288,In!K:K)+K290</f>
        <v>0</v>
      </c>
      <c r="M288" s="63">
        <f>SUMIF(In!$B:$B,Stock!$B288,In!L:L)+L290</f>
        <v>0</v>
      </c>
      <c r="N288" s="63">
        <f>SUMIF(In!$B:$B,Stock!$B288,In!M:M)+M290</f>
        <v>0</v>
      </c>
      <c r="O288" s="63">
        <f>SUMIF(In!$B:$B,Stock!$B288,In!N:N)+N290</f>
        <v>0</v>
      </c>
      <c r="P288" s="63">
        <f>SUMIF(In!$B:$B,Stock!$B288,In!O:O)+O290</f>
        <v>0</v>
      </c>
      <c r="Q288" s="63">
        <f>SUMIF(In!$B:$B,Stock!$B288,In!P:P)+P290</f>
        <v>0</v>
      </c>
      <c r="R288" s="63">
        <f>SUMIF(In!$B:$B,Stock!$B288,In!Q:Q)+Q290</f>
        <v>0</v>
      </c>
      <c r="S288" s="63">
        <f>SUMIF(In!$B:$B,Stock!$B288,In!R:R)+R290</f>
        <v>0</v>
      </c>
      <c r="T288" s="63">
        <f>SUMIF(In!$B:$B,Stock!$B288,In!S:S)+S290</f>
        <v>0</v>
      </c>
      <c r="U288" s="63">
        <f>SUMIF(In!$B:$B,Stock!$B288,In!T:T)+T290</f>
        <v>0</v>
      </c>
      <c r="W288" s="64">
        <f t="shared" si="101"/>
        <v>0</v>
      </c>
      <c r="Z288" s="64">
        <f t="shared" si="106"/>
        <v>100</v>
      </c>
      <c r="AA288" s="74" t="str">
        <f>VLOOKUP($Z288,Master!$A:$B,2,FALSE)</f>
        <v>Daster balon jumbo pjg</v>
      </c>
    </row>
    <row r="289" spans="1:27" ht="15">
      <c r="A289" s="75" t="str">
        <f t="shared" si="102"/>
        <v>Daster balon jumbo pjgOUT</v>
      </c>
      <c r="B289" s="75" t="str">
        <f t="shared" si="103"/>
        <v>Daster balon jumbo pjg</v>
      </c>
      <c r="C289" s="52" t="s">
        <v>19</v>
      </c>
      <c r="D289" s="67">
        <f>SUMIF(Out!$B:$B,Stock!$B289,Out!C:C)</f>
        <v>0</v>
      </c>
      <c r="E289" s="67">
        <f>SUMIF(Out!$B:$B,Stock!$B289,Out!D:D)</f>
        <v>0</v>
      </c>
      <c r="F289" s="67">
        <f>SUMIF(Out!$B:$B,Stock!$B289,Out!E:E)</f>
        <v>0</v>
      </c>
      <c r="G289" s="67">
        <f>SUMIF(Out!$B:$B,Stock!$B289,Out!F:F)</f>
        <v>0</v>
      </c>
      <c r="H289" s="67">
        <f>SUMIF(Out!$B:$B,Stock!$B289,Out!G:G)</f>
        <v>0</v>
      </c>
      <c r="I289" s="67">
        <f>SUMIF(Out!$B:$B,Stock!$B289,Out!H:H)</f>
        <v>0</v>
      </c>
      <c r="J289" s="67">
        <f>SUMIF(Out!$B:$B,Stock!$B289,Out!I:I)</f>
        <v>0</v>
      </c>
      <c r="K289" s="67">
        <f>SUMIF(Out!$B:$B,Stock!$B289,Out!J:J)</f>
        <v>0</v>
      </c>
      <c r="L289" s="67">
        <f>SUMIF(Out!$B:$B,Stock!$B289,Out!K:K)</f>
        <v>0</v>
      </c>
      <c r="M289" s="67">
        <f>SUMIF(Out!$B:$B,Stock!$B289,Out!L:L)</f>
        <v>0</v>
      </c>
      <c r="N289" s="67">
        <f>SUMIF(Out!$B:$B,Stock!$B289,Out!M:M)</f>
        <v>0</v>
      </c>
      <c r="O289" s="67">
        <f>SUMIF(Out!$B:$B,Stock!$B289,Out!N:N)</f>
        <v>0</v>
      </c>
      <c r="P289" s="67">
        <f>SUMIF(Out!$B:$B,Stock!$B289,Out!O:O)</f>
        <v>0</v>
      </c>
      <c r="Q289" s="67">
        <f>SUMIF(Out!$B:$B,Stock!$B289,Out!P:P)</f>
        <v>0</v>
      </c>
      <c r="R289" s="67">
        <f>SUMIF(Out!$B:$B,Stock!$B289,Out!Q:Q)</f>
        <v>0</v>
      </c>
      <c r="S289" s="67">
        <f>SUMIF(Out!$B:$B,Stock!$B289,Out!R:R)</f>
        <v>0</v>
      </c>
      <c r="T289" s="67">
        <f>SUMIF(Out!$B:$B,Stock!$B289,Out!S:S)</f>
        <v>0</v>
      </c>
      <c r="U289" s="67">
        <f>SUMIF(Out!$B:$B,Stock!$B289,Out!T:T)</f>
        <v>0</v>
      </c>
      <c r="W289" s="68">
        <f t="shared" si="101"/>
        <v>0</v>
      </c>
      <c r="Z289" s="68">
        <f t="shared" si="106"/>
        <v>100</v>
      </c>
      <c r="AA289" s="76" t="str">
        <f>VLOOKUP($Z289,Master!$A:$B,2,FALSE)</f>
        <v>Daster balon jumbo pjg</v>
      </c>
    </row>
    <row r="290" spans="1:27" ht="15">
      <c r="A290" s="77" t="str">
        <f t="shared" si="102"/>
        <v>Daster balon jumbo pjgBALANCE</v>
      </c>
      <c r="B290" s="77" t="str">
        <f t="shared" si="103"/>
        <v>Daster balon jumbo pjg</v>
      </c>
      <c r="C290" s="53" t="s">
        <v>118</v>
      </c>
      <c r="D290" s="54">
        <f t="shared" ref="D290:U290" si="114">D288-D289</f>
        <v>0</v>
      </c>
      <c r="E290" s="54">
        <f t="shared" si="114"/>
        <v>0</v>
      </c>
      <c r="F290" s="54">
        <f t="shared" si="114"/>
        <v>0</v>
      </c>
      <c r="G290" s="54">
        <f t="shared" si="114"/>
        <v>0</v>
      </c>
      <c r="H290" s="54">
        <f t="shared" si="114"/>
        <v>0</v>
      </c>
      <c r="I290" s="54">
        <f t="shared" si="114"/>
        <v>0</v>
      </c>
      <c r="J290" s="54">
        <f t="shared" si="114"/>
        <v>0</v>
      </c>
      <c r="K290" s="54">
        <f t="shared" si="114"/>
        <v>0</v>
      </c>
      <c r="L290" s="54">
        <f t="shared" si="114"/>
        <v>0</v>
      </c>
      <c r="M290" s="54">
        <f t="shared" si="114"/>
        <v>0</v>
      </c>
      <c r="N290" s="54">
        <f t="shared" si="114"/>
        <v>0</v>
      </c>
      <c r="O290" s="54">
        <f t="shared" si="114"/>
        <v>0</v>
      </c>
      <c r="P290" s="54">
        <f t="shared" si="114"/>
        <v>0</v>
      </c>
      <c r="Q290" s="54">
        <f t="shared" si="114"/>
        <v>0</v>
      </c>
      <c r="R290" s="54">
        <f t="shared" si="114"/>
        <v>0</v>
      </c>
      <c r="S290" s="54">
        <f t="shared" si="114"/>
        <v>0</v>
      </c>
      <c r="T290" s="54">
        <f t="shared" si="114"/>
        <v>0</v>
      </c>
      <c r="U290" s="54">
        <f t="shared" si="114"/>
        <v>0</v>
      </c>
      <c r="W290" s="71">
        <f t="shared" si="101"/>
        <v>0</v>
      </c>
      <c r="Z290" s="71">
        <f t="shared" si="106"/>
        <v>100</v>
      </c>
      <c r="AA290" s="78" t="str">
        <f>VLOOKUP($Z290,Master!$A:$B,2,FALSE)</f>
        <v>Daster balon jumbo pjg</v>
      </c>
    </row>
    <row r="291" spans="1:27" ht="15">
      <c r="A291" s="73" t="str">
        <f t="shared" si="102"/>
        <v>Daster polaIN</v>
      </c>
      <c r="B291" s="73" t="str">
        <f t="shared" si="103"/>
        <v>Daster pola</v>
      </c>
      <c r="C291" s="51" t="s">
        <v>18</v>
      </c>
      <c r="D291" s="63">
        <f>SUMIF(In!$B:$B,Stock!$B291,In!C:C)</f>
        <v>0</v>
      </c>
      <c r="E291" s="63">
        <f>SUMIF(In!$B:$B,Stock!$B291,In!D:D)+D293</f>
        <v>0</v>
      </c>
      <c r="F291" s="63">
        <f>SUMIF(In!$B:$B,Stock!$B291,In!E:E)+E293</f>
        <v>0</v>
      </c>
      <c r="G291" s="63">
        <f>SUMIF(In!$B:$B,Stock!$B291,In!F:F)+F293</f>
        <v>0</v>
      </c>
      <c r="H291" s="63">
        <f>SUMIF(In!$B:$B,Stock!$B291,In!G:G)+G293</f>
        <v>0</v>
      </c>
      <c r="I291" s="63">
        <f>SUMIF(In!$B:$B,Stock!$B291,In!H:H)+H293</f>
        <v>0</v>
      </c>
      <c r="J291" s="63">
        <f>SUMIF(In!$B:$B,Stock!$B291,In!I:I)+I293</f>
        <v>0</v>
      </c>
      <c r="K291" s="63">
        <f>SUMIF(In!$B:$B,Stock!$B291,In!J:J)+J293</f>
        <v>0</v>
      </c>
      <c r="L291" s="63">
        <f>SUMIF(In!$B:$B,Stock!$B291,In!K:K)+K293</f>
        <v>0</v>
      </c>
      <c r="M291" s="63">
        <f>SUMIF(In!$B:$B,Stock!$B291,In!L:L)+L293</f>
        <v>0</v>
      </c>
      <c r="N291" s="63">
        <f>SUMIF(In!$B:$B,Stock!$B291,In!M:M)+M293</f>
        <v>0</v>
      </c>
      <c r="O291" s="63">
        <f>SUMIF(In!$B:$B,Stock!$B291,In!N:N)+N293</f>
        <v>0</v>
      </c>
      <c r="P291" s="63">
        <f>SUMIF(In!$B:$B,Stock!$B291,In!O:O)+O293</f>
        <v>0</v>
      </c>
      <c r="Q291" s="63">
        <f>SUMIF(In!$B:$B,Stock!$B291,In!P:P)+P293</f>
        <v>0</v>
      </c>
      <c r="R291" s="63">
        <f>SUMIF(In!$B:$B,Stock!$B291,In!Q:Q)+Q293</f>
        <v>0</v>
      </c>
      <c r="S291" s="63">
        <f>SUMIF(In!$B:$B,Stock!$B291,In!R:R)+R293</f>
        <v>0</v>
      </c>
      <c r="T291" s="63">
        <f>SUMIF(In!$B:$B,Stock!$B291,In!S:S)+S293</f>
        <v>0</v>
      </c>
      <c r="U291" s="63">
        <f>SUMIF(In!$B:$B,Stock!$B291,In!T:T)+T293</f>
        <v>0</v>
      </c>
      <c r="W291" s="64">
        <f t="shared" si="101"/>
        <v>0</v>
      </c>
      <c r="Z291" s="64">
        <f t="shared" si="106"/>
        <v>101</v>
      </c>
      <c r="AA291" s="74" t="str">
        <f>VLOOKUP($Z291,Master!$A:$B,2,FALSE)</f>
        <v>Daster pola</v>
      </c>
    </row>
    <row r="292" spans="1:27" ht="15">
      <c r="A292" s="75" t="str">
        <f t="shared" si="102"/>
        <v>Daster polaOUT</v>
      </c>
      <c r="B292" s="75" t="str">
        <f t="shared" si="103"/>
        <v>Daster pola</v>
      </c>
      <c r="C292" s="52" t="s">
        <v>19</v>
      </c>
      <c r="D292" s="67">
        <f>SUMIF(Out!$B:$B,Stock!$B292,Out!C:C)</f>
        <v>0</v>
      </c>
      <c r="E292" s="67">
        <f>SUMIF(Out!$B:$B,Stock!$B292,Out!D:D)</f>
        <v>0</v>
      </c>
      <c r="F292" s="67">
        <f>SUMIF(Out!$B:$B,Stock!$B292,Out!E:E)</f>
        <v>0</v>
      </c>
      <c r="G292" s="67">
        <f>SUMIF(Out!$B:$B,Stock!$B292,Out!F:F)</f>
        <v>0</v>
      </c>
      <c r="H292" s="67">
        <f>SUMIF(Out!$B:$B,Stock!$B292,Out!G:G)</f>
        <v>0</v>
      </c>
      <c r="I292" s="67">
        <f>SUMIF(Out!$B:$B,Stock!$B292,Out!H:H)</f>
        <v>0</v>
      </c>
      <c r="J292" s="67">
        <f>SUMIF(Out!$B:$B,Stock!$B292,Out!I:I)</f>
        <v>0</v>
      </c>
      <c r="K292" s="67">
        <f>SUMIF(Out!$B:$B,Stock!$B292,Out!J:J)</f>
        <v>0</v>
      </c>
      <c r="L292" s="67">
        <f>SUMIF(Out!$B:$B,Stock!$B292,Out!K:K)</f>
        <v>0</v>
      </c>
      <c r="M292" s="67">
        <f>SUMIF(Out!$B:$B,Stock!$B292,Out!L:L)</f>
        <v>0</v>
      </c>
      <c r="N292" s="67">
        <f>SUMIF(Out!$B:$B,Stock!$B292,Out!M:M)</f>
        <v>0</v>
      </c>
      <c r="O292" s="67">
        <f>SUMIF(Out!$B:$B,Stock!$B292,Out!N:N)</f>
        <v>0</v>
      </c>
      <c r="P292" s="67">
        <f>SUMIF(Out!$B:$B,Stock!$B292,Out!O:O)</f>
        <v>0</v>
      </c>
      <c r="Q292" s="67">
        <f>SUMIF(Out!$B:$B,Stock!$B292,Out!P:P)</f>
        <v>0</v>
      </c>
      <c r="R292" s="67">
        <f>SUMIF(Out!$B:$B,Stock!$B292,Out!Q:Q)</f>
        <v>0</v>
      </c>
      <c r="S292" s="67">
        <f>SUMIF(Out!$B:$B,Stock!$B292,Out!R:R)</f>
        <v>0</v>
      </c>
      <c r="T292" s="67">
        <f>SUMIF(Out!$B:$B,Stock!$B292,Out!S:S)</f>
        <v>0</v>
      </c>
      <c r="U292" s="67">
        <f>SUMIF(Out!$B:$B,Stock!$B292,Out!T:T)</f>
        <v>0</v>
      </c>
      <c r="W292" s="68">
        <f t="shared" si="101"/>
        <v>0</v>
      </c>
      <c r="Z292" s="68">
        <f t="shared" si="106"/>
        <v>101</v>
      </c>
      <c r="AA292" s="76" t="str">
        <f>VLOOKUP($Z292,Master!$A:$B,2,FALSE)</f>
        <v>Daster pola</v>
      </c>
    </row>
    <row r="293" spans="1:27" ht="15">
      <c r="A293" s="77" t="str">
        <f t="shared" si="102"/>
        <v>Daster polaBALANCE</v>
      </c>
      <c r="B293" s="77" t="str">
        <f t="shared" si="103"/>
        <v>Daster pola</v>
      </c>
      <c r="C293" s="53" t="s">
        <v>118</v>
      </c>
      <c r="D293" s="54">
        <f t="shared" ref="D293:U293" si="115">D291-D292</f>
        <v>0</v>
      </c>
      <c r="E293" s="54">
        <f t="shared" si="115"/>
        <v>0</v>
      </c>
      <c r="F293" s="54">
        <f t="shared" si="115"/>
        <v>0</v>
      </c>
      <c r="G293" s="54">
        <f t="shared" si="115"/>
        <v>0</v>
      </c>
      <c r="H293" s="54">
        <f t="shared" si="115"/>
        <v>0</v>
      </c>
      <c r="I293" s="54">
        <f t="shared" si="115"/>
        <v>0</v>
      </c>
      <c r="J293" s="54">
        <f t="shared" si="115"/>
        <v>0</v>
      </c>
      <c r="K293" s="54">
        <f t="shared" si="115"/>
        <v>0</v>
      </c>
      <c r="L293" s="54">
        <f t="shared" si="115"/>
        <v>0</v>
      </c>
      <c r="M293" s="54">
        <f t="shared" si="115"/>
        <v>0</v>
      </c>
      <c r="N293" s="54">
        <f t="shared" si="115"/>
        <v>0</v>
      </c>
      <c r="O293" s="54">
        <f t="shared" si="115"/>
        <v>0</v>
      </c>
      <c r="P293" s="54">
        <f t="shared" si="115"/>
        <v>0</v>
      </c>
      <c r="Q293" s="54">
        <f t="shared" si="115"/>
        <v>0</v>
      </c>
      <c r="R293" s="54">
        <f t="shared" si="115"/>
        <v>0</v>
      </c>
      <c r="S293" s="54">
        <f t="shared" si="115"/>
        <v>0</v>
      </c>
      <c r="T293" s="54">
        <f t="shared" si="115"/>
        <v>0</v>
      </c>
      <c r="U293" s="54">
        <f t="shared" si="115"/>
        <v>0</v>
      </c>
      <c r="W293" s="71">
        <f t="shared" si="101"/>
        <v>0</v>
      </c>
      <c r="Z293" s="71">
        <f t="shared" si="106"/>
        <v>101</v>
      </c>
      <c r="AA293" s="78" t="str">
        <f>VLOOKUP($Z293,Master!$A:$B,2,FALSE)</f>
        <v>Daster pola</v>
      </c>
    </row>
    <row r="294" spans="1:27" ht="15">
      <c r="A294" s="73" t="str">
        <f t="shared" si="102"/>
        <v>Daster payungIN</v>
      </c>
      <c r="B294" s="73" t="str">
        <f t="shared" si="103"/>
        <v>Daster payung</v>
      </c>
      <c r="C294" s="51" t="s">
        <v>18</v>
      </c>
      <c r="D294" s="63">
        <f>SUMIF(In!$B:$B,Stock!$B294,In!C:C)</f>
        <v>0</v>
      </c>
      <c r="E294" s="63">
        <f>SUMIF(In!$B:$B,Stock!$B294,In!D:D)+D296</f>
        <v>0</v>
      </c>
      <c r="F294" s="63">
        <f>SUMIF(In!$B:$B,Stock!$B294,In!E:E)+E296</f>
        <v>0</v>
      </c>
      <c r="G294" s="63">
        <f>SUMIF(In!$B:$B,Stock!$B294,In!F:F)+F296</f>
        <v>0</v>
      </c>
      <c r="H294" s="63">
        <f>SUMIF(In!$B:$B,Stock!$B294,In!G:G)+G296</f>
        <v>0</v>
      </c>
      <c r="I294" s="63">
        <f>SUMIF(In!$B:$B,Stock!$B294,In!H:H)+H296</f>
        <v>0</v>
      </c>
      <c r="J294" s="63">
        <f>SUMIF(In!$B:$B,Stock!$B294,In!I:I)+I296</f>
        <v>0</v>
      </c>
      <c r="K294" s="63">
        <f>SUMIF(In!$B:$B,Stock!$B294,In!J:J)+J296</f>
        <v>0</v>
      </c>
      <c r="L294" s="63">
        <f>SUMIF(In!$B:$B,Stock!$B294,In!K:K)+K296</f>
        <v>0</v>
      </c>
      <c r="M294" s="63">
        <f>SUMIF(In!$B:$B,Stock!$B294,In!L:L)+L296</f>
        <v>0</v>
      </c>
      <c r="N294" s="63">
        <f>SUMIF(In!$B:$B,Stock!$B294,In!M:M)+M296</f>
        <v>0</v>
      </c>
      <c r="O294" s="63">
        <f>SUMIF(In!$B:$B,Stock!$B294,In!N:N)+N296</f>
        <v>0</v>
      </c>
      <c r="P294" s="63">
        <f>SUMIF(In!$B:$B,Stock!$B294,In!O:O)+O296</f>
        <v>0</v>
      </c>
      <c r="Q294" s="63">
        <f>SUMIF(In!$B:$B,Stock!$B294,In!P:P)+P296</f>
        <v>0</v>
      </c>
      <c r="R294" s="63">
        <f>SUMIF(In!$B:$B,Stock!$B294,In!Q:Q)+Q296</f>
        <v>0</v>
      </c>
      <c r="S294" s="63">
        <f>SUMIF(In!$B:$B,Stock!$B294,In!R:R)+R296</f>
        <v>0</v>
      </c>
      <c r="T294" s="63">
        <f>SUMIF(In!$B:$B,Stock!$B294,In!S:S)+S296</f>
        <v>0</v>
      </c>
      <c r="U294" s="63">
        <f>SUMIF(In!$B:$B,Stock!$B294,In!T:T)+T296</f>
        <v>0</v>
      </c>
      <c r="W294" s="64">
        <f t="shared" si="101"/>
        <v>0</v>
      </c>
      <c r="Z294" s="64">
        <f t="shared" si="106"/>
        <v>102</v>
      </c>
      <c r="AA294" s="74" t="str">
        <f>VLOOKUP($Z294,Master!$A:$B,2,FALSE)</f>
        <v>Daster payung</v>
      </c>
    </row>
    <row r="295" spans="1:27" ht="15">
      <c r="A295" s="75" t="str">
        <f t="shared" si="102"/>
        <v>Daster payungOUT</v>
      </c>
      <c r="B295" s="75" t="str">
        <f t="shared" si="103"/>
        <v>Daster payung</v>
      </c>
      <c r="C295" s="52" t="s">
        <v>19</v>
      </c>
      <c r="D295" s="67">
        <f>SUMIF(Out!$B:$B,Stock!$B295,Out!C:C)</f>
        <v>0</v>
      </c>
      <c r="E295" s="67">
        <f>SUMIF(Out!$B:$B,Stock!$B295,Out!D:D)</f>
        <v>0</v>
      </c>
      <c r="F295" s="67">
        <f>SUMIF(Out!$B:$B,Stock!$B295,Out!E:E)</f>
        <v>0</v>
      </c>
      <c r="G295" s="67">
        <f>SUMIF(Out!$B:$B,Stock!$B295,Out!F:F)</f>
        <v>0</v>
      </c>
      <c r="H295" s="67">
        <f>SUMIF(Out!$B:$B,Stock!$B295,Out!G:G)</f>
        <v>0</v>
      </c>
      <c r="I295" s="67">
        <f>SUMIF(Out!$B:$B,Stock!$B295,Out!H:H)</f>
        <v>0</v>
      </c>
      <c r="J295" s="67">
        <f>SUMIF(Out!$B:$B,Stock!$B295,Out!I:I)</f>
        <v>0</v>
      </c>
      <c r="K295" s="67">
        <f>SUMIF(Out!$B:$B,Stock!$B295,Out!J:J)</f>
        <v>0</v>
      </c>
      <c r="L295" s="67">
        <f>SUMIF(Out!$B:$B,Stock!$B295,Out!K:K)</f>
        <v>0</v>
      </c>
      <c r="M295" s="67">
        <f>SUMIF(Out!$B:$B,Stock!$B295,Out!L:L)</f>
        <v>0</v>
      </c>
      <c r="N295" s="67">
        <f>SUMIF(Out!$B:$B,Stock!$B295,Out!M:M)</f>
        <v>0</v>
      </c>
      <c r="O295" s="67">
        <f>SUMIF(Out!$B:$B,Stock!$B295,Out!N:N)</f>
        <v>0</v>
      </c>
      <c r="P295" s="67">
        <f>SUMIF(Out!$B:$B,Stock!$B295,Out!O:O)</f>
        <v>0</v>
      </c>
      <c r="Q295" s="67">
        <f>SUMIF(Out!$B:$B,Stock!$B295,Out!P:P)</f>
        <v>0</v>
      </c>
      <c r="R295" s="67">
        <f>SUMIF(Out!$B:$B,Stock!$B295,Out!Q:Q)</f>
        <v>0</v>
      </c>
      <c r="S295" s="67">
        <f>SUMIF(Out!$B:$B,Stock!$B295,Out!R:R)</f>
        <v>0</v>
      </c>
      <c r="T295" s="67">
        <f>SUMIF(Out!$B:$B,Stock!$B295,Out!S:S)</f>
        <v>0</v>
      </c>
      <c r="U295" s="67">
        <f>SUMIF(Out!$B:$B,Stock!$B295,Out!T:T)</f>
        <v>0</v>
      </c>
      <c r="W295" s="68">
        <f t="shared" si="101"/>
        <v>0</v>
      </c>
      <c r="Z295" s="68">
        <f t="shared" si="106"/>
        <v>102</v>
      </c>
      <c r="AA295" s="76" t="str">
        <f>VLOOKUP($Z295,Master!$A:$B,2,FALSE)</f>
        <v>Daster payung</v>
      </c>
    </row>
    <row r="296" spans="1:27" ht="15">
      <c r="A296" s="77" t="str">
        <f t="shared" si="102"/>
        <v>Daster payungBALANCE</v>
      </c>
      <c r="B296" s="77" t="str">
        <f t="shared" si="103"/>
        <v>Daster payung</v>
      </c>
      <c r="C296" s="53" t="s">
        <v>118</v>
      </c>
      <c r="D296" s="54">
        <f t="shared" ref="D296:U296" si="116">D294-D295</f>
        <v>0</v>
      </c>
      <c r="E296" s="54">
        <f t="shared" si="116"/>
        <v>0</v>
      </c>
      <c r="F296" s="54">
        <f t="shared" si="116"/>
        <v>0</v>
      </c>
      <c r="G296" s="54">
        <f t="shared" si="116"/>
        <v>0</v>
      </c>
      <c r="H296" s="54">
        <f t="shared" si="116"/>
        <v>0</v>
      </c>
      <c r="I296" s="54">
        <f t="shared" si="116"/>
        <v>0</v>
      </c>
      <c r="J296" s="54">
        <f t="shared" si="116"/>
        <v>0</v>
      </c>
      <c r="K296" s="54">
        <f t="shared" si="116"/>
        <v>0</v>
      </c>
      <c r="L296" s="54">
        <f t="shared" si="116"/>
        <v>0</v>
      </c>
      <c r="M296" s="54">
        <f t="shared" si="116"/>
        <v>0</v>
      </c>
      <c r="N296" s="54">
        <f t="shared" si="116"/>
        <v>0</v>
      </c>
      <c r="O296" s="54">
        <f t="shared" si="116"/>
        <v>0</v>
      </c>
      <c r="P296" s="54">
        <f t="shared" si="116"/>
        <v>0</v>
      </c>
      <c r="Q296" s="54">
        <f t="shared" si="116"/>
        <v>0</v>
      </c>
      <c r="R296" s="54">
        <f t="shared" si="116"/>
        <v>0</v>
      </c>
      <c r="S296" s="54">
        <f t="shared" si="116"/>
        <v>0</v>
      </c>
      <c r="T296" s="54">
        <f t="shared" si="116"/>
        <v>0</v>
      </c>
      <c r="U296" s="54">
        <f t="shared" si="116"/>
        <v>0</v>
      </c>
      <c r="W296" s="71">
        <f t="shared" si="101"/>
        <v>0</v>
      </c>
      <c r="Z296" s="71">
        <f t="shared" si="106"/>
        <v>102</v>
      </c>
      <c r="AA296" s="78" t="str">
        <f>VLOOKUP($Z296,Master!$A:$B,2,FALSE)</f>
        <v>Daster payung</v>
      </c>
    </row>
    <row r="297" spans="1:27" ht="15">
      <c r="A297" s="73" t="str">
        <f t="shared" si="102"/>
        <v>Daster Jumbo SuperIN</v>
      </c>
      <c r="B297" s="73" t="str">
        <f t="shared" si="103"/>
        <v>Daster Jumbo Super</v>
      </c>
      <c r="C297" s="51" t="s">
        <v>18</v>
      </c>
      <c r="D297" s="63">
        <f>SUMIF(In!$B:$B,Stock!$B297,In!C:C)</f>
        <v>0</v>
      </c>
      <c r="E297" s="63">
        <f>SUMIF(In!$B:$B,Stock!$B297,In!D:D)+D299</f>
        <v>0</v>
      </c>
      <c r="F297" s="63">
        <f>SUMIF(In!$B:$B,Stock!$B297,In!E:E)+E299</f>
        <v>0</v>
      </c>
      <c r="G297" s="63">
        <f>SUMIF(In!$B:$B,Stock!$B297,In!F:F)+F299</f>
        <v>0</v>
      </c>
      <c r="H297" s="63">
        <f>SUMIF(In!$B:$B,Stock!$B297,In!G:G)+G299</f>
        <v>0</v>
      </c>
      <c r="I297" s="63">
        <f>SUMIF(In!$B:$B,Stock!$B297,In!H:H)+H299</f>
        <v>0</v>
      </c>
      <c r="J297" s="63">
        <f>SUMIF(In!$B:$B,Stock!$B297,In!I:I)+I299</f>
        <v>0</v>
      </c>
      <c r="K297" s="63">
        <f>SUMIF(In!$B:$B,Stock!$B297,In!J:J)+J299</f>
        <v>0</v>
      </c>
      <c r="L297" s="63">
        <f>SUMIF(In!$B:$B,Stock!$B297,In!K:K)+K299</f>
        <v>0</v>
      </c>
      <c r="M297" s="63">
        <f>SUMIF(In!$B:$B,Stock!$B297,In!L:L)+L299</f>
        <v>0</v>
      </c>
      <c r="N297" s="63">
        <f>SUMIF(In!$B:$B,Stock!$B297,In!M:M)+M299</f>
        <v>0</v>
      </c>
      <c r="O297" s="63">
        <f>SUMIF(In!$B:$B,Stock!$B297,In!N:N)+N299</f>
        <v>0</v>
      </c>
      <c r="P297" s="63">
        <f>SUMIF(In!$B:$B,Stock!$B297,In!O:O)+O299</f>
        <v>0</v>
      </c>
      <c r="Q297" s="63">
        <f>SUMIF(In!$B:$B,Stock!$B297,In!P:P)+P299</f>
        <v>0</v>
      </c>
      <c r="R297" s="63">
        <f>SUMIF(In!$B:$B,Stock!$B297,In!Q:Q)+Q299</f>
        <v>0</v>
      </c>
      <c r="S297" s="63">
        <f>SUMIF(In!$B:$B,Stock!$B297,In!R:R)+R299</f>
        <v>0</v>
      </c>
      <c r="T297" s="63">
        <f>SUMIF(In!$B:$B,Stock!$B297,In!S:S)+S299</f>
        <v>0</v>
      </c>
      <c r="U297" s="63">
        <f>SUMIF(In!$B:$B,Stock!$B297,In!T:T)+T299</f>
        <v>0</v>
      </c>
      <c r="W297" s="64">
        <f t="shared" si="101"/>
        <v>0</v>
      </c>
      <c r="Z297" s="64">
        <f t="shared" si="106"/>
        <v>103</v>
      </c>
      <c r="AA297" s="74" t="str">
        <f>VLOOKUP($Z297,Master!$A:$B,2,FALSE)</f>
        <v>Daster Jumbo Super</v>
      </c>
    </row>
    <row r="298" spans="1:27" ht="15">
      <c r="A298" s="75" t="str">
        <f t="shared" si="102"/>
        <v>Daster Jumbo SuperOUT</v>
      </c>
      <c r="B298" s="75" t="str">
        <f t="shared" si="103"/>
        <v>Daster Jumbo Super</v>
      </c>
      <c r="C298" s="52" t="s">
        <v>19</v>
      </c>
      <c r="D298" s="67">
        <f>SUMIF(Out!$B:$B,Stock!$B298,Out!C:C)</f>
        <v>0</v>
      </c>
      <c r="E298" s="67">
        <f>SUMIF(Out!$B:$B,Stock!$B298,Out!D:D)</f>
        <v>0</v>
      </c>
      <c r="F298" s="67">
        <f>SUMIF(Out!$B:$B,Stock!$B298,Out!E:E)</f>
        <v>0</v>
      </c>
      <c r="G298" s="67">
        <f>SUMIF(Out!$B:$B,Stock!$B298,Out!F:F)</f>
        <v>0</v>
      </c>
      <c r="H298" s="67">
        <f>SUMIF(Out!$B:$B,Stock!$B298,Out!G:G)</f>
        <v>0</v>
      </c>
      <c r="I298" s="67">
        <f>SUMIF(Out!$B:$B,Stock!$B298,Out!H:H)</f>
        <v>0</v>
      </c>
      <c r="J298" s="67">
        <f>SUMIF(Out!$B:$B,Stock!$B298,Out!I:I)</f>
        <v>0</v>
      </c>
      <c r="K298" s="67">
        <f>SUMIF(Out!$B:$B,Stock!$B298,Out!J:J)</f>
        <v>0</v>
      </c>
      <c r="L298" s="67">
        <f>SUMIF(Out!$B:$B,Stock!$B298,Out!K:K)</f>
        <v>0</v>
      </c>
      <c r="M298" s="67">
        <f>SUMIF(Out!$B:$B,Stock!$B298,Out!L:L)</f>
        <v>0</v>
      </c>
      <c r="N298" s="67">
        <f>SUMIF(Out!$B:$B,Stock!$B298,Out!M:M)</f>
        <v>0</v>
      </c>
      <c r="O298" s="67">
        <f>SUMIF(Out!$B:$B,Stock!$B298,Out!N:N)</f>
        <v>0</v>
      </c>
      <c r="P298" s="67">
        <f>SUMIF(Out!$B:$B,Stock!$B298,Out!O:O)</f>
        <v>0</v>
      </c>
      <c r="Q298" s="67">
        <f>SUMIF(Out!$B:$B,Stock!$B298,Out!P:P)</f>
        <v>0</v>
      </c>
      <c r="R298" s="67">
        <f>SUMIF(Out!$B:$B,Stock!$B298,Out!Q:Q)</f>
        <v>0</v>
      </c>
      <c r="S298" s="67">
        <f>SUMIF(Out!$B:$B,Stock!$B298,Out!R:R)</f>
        <v>0</v>
      </c>
      <c r="T298" s="67">
        <f>SUMIF(Out!$B:$B,Stock!$B298,Out!S:S)</f>
        <v>0</v>
      </c>
      <c r="U298" s="67">
        <f>SUMIF(Out!$B:$B,Stock!$B298,Out!T:T)</f>
        <v>0</v>
      </c>
      <c r="W298" s="68">
        <f t="shared" si="101"/>
        <v>0</v>
      </c>
      <c r="Z298" s="68">
        <f t="shared" si="106"/>
        <v>103</v>
      </c>
      <c r="AA298" s="76" t="str">
        <f>VLOOKUP($Z298,Master!$A:$B,2,FALSE)</f>
        <v>Daster Jumbo Super</v>
      </c>
    </row>
    <row r="299" spans="1:27" ht="15">
      <c r="A299" s="77" t="str">
        <f t="shared" si="102"/>
        <v>Daster Jumbo SuperBALANCE</v>
      </c>
      <c r="B299" s="77" t="str">
        <f t="shared" si="103"/>
        <v>Daster Jumbo Super</v>
      </c>
      <c r="C299" s="53" t="s">
        <v>118</v>
      </c>
      <c r="D299" s="54">
        <f t="shared" ref="D299:U299" si="117">D297-D298</f>
        <v>0</v>
      </c>
      <c r="E299" s="54">
        <f t="shared" si="117"/>
        <v>0</v>
      </c>
      <c r="F299" s="54">
        <f t="shared" si="117"/>
        <v>0</v>
      </c>
      <c r="G299" s="54">
        <f t="shared" si="117"/>
        <v>0</v>
      </c>
      <c r="H299" s="54">
        <f t="shared" si="117"/>
        <v>0</v>
      </c>
      <c r="I299" s="54">
        <f t="shared" si="117"/>
        <v>0</v>
      </c>
      <c r="J299" s="54">
        <f t="shared" si="117"/>
        <v>0</v>
      </c>
      <c r="K299" s="54">
        <f t="shared" si="117"/>
        <v>0</v>
      </c>
      <c r="L299" s="54">
        <f t="shared" si="117"/>
        <v>0</v>
      </c>
      <c r="M299" s="54">
        <f t="shared" si="117"/>
        <v>0</v>
      </c>
      <c r="N299" s="54">
        <f t="shared" si="117"/>
        <v>0</v>
      </c>
      <c r="O299" s="54">
        <f t="shared" si="117"/>
        <v>0</v>
      </c>
      <c r="P299" s="54">
        <f t="shared" si="117"/>
        <v>0</v>
      </c>
      <c r="Q299" s="54">
        <f t="shared" si="117"/>
        <v>0</v>
      </c>
      <c r="R299" s="54">
        <f t="shared" si="117"/>
        <v>0</v>
      </c>
      <c r="S299" s="54">
        <f t="shared" si="117"/>
        <v>0</v>
      </c>
      <c r="T299" s="54">
        <f t="shared" si="117"/>
        <v>0</v>
      </c>
      <c r="U299" s="54">
        <f t="shared" si="117"/>
        <v>0</v>
      </c>
      <c r="W299" s="71">
        <f t="shared" si="101"/>
        <v>0</v>
      </c>
      <c r="Z299" s="71">
        <f t="shared" si="106"/>
        <v>103</v>
      </c>
      <c r="AA299" s="78" t="str">
        <f>VLOOKUP($Z299,Master!$A:$B,2,FALSE)</f>
        <v>Daster Jumbo Super</v>
      </c>
    </row>
    <row r="300" spans="1:27" ht="15">
      <c r="A300" s="73" t="str">
        <f t="shared" si="102"/>
        <v>Mukena Bali DewasaIN</v>
      </c>
      <c r="B300" s="73" t="str">
        <f t="shared" si="103"/>
        <v>Mukena Bali Dewasa</v>
      </c>
      <c r="C300" s="51" t="s">
        <v>18</v>
      </c>
      <c r="D300" s="63">
        <f>SUMIF(In!$B:$B,Stock!$B300,In!C:C)</f>
        <v>0</v>
      </c>
      <c r="E300" s="63">
        <f>SUMIF(In!$B:$B,Stock!$B300,In!D:D)+D302</f>
        <v>0</v>
      </c>
      <c r="F300" s="63">
        <f>SUMIF(In!$B:$B,Stock!$B300,In!E:E)+E302</f>
        <v>0</v>
      </c>
      <c r="G300" s="63">
        <f>SUMIF(In!$B:$B,Stock!$B300,In!F:F)+F302</f>
        <v>0</v>
      </c>
      <c r="H300" s="63">
        <f>SUMIF(In!$B:$B,Stock!$B300,In!G:G)+G302</f>
        <v>0</v>
      </c>
      <c r="I300" s="63">
        <f>SUMIF(In!$B:$B,Stock!$B300,In!H:H)+H302</f>
        <v>0</v>
      </c>
      <c r="J300" s="63">
        <f>SUMIF(In!$B:$B,Stock!$B300,In!I:I)+I302</f>
        <v>0</v>
      </c>
      <c r="K300" s="63">
        <f>SUMIF(In!$B:$B,Stock!$B300,In!J:J)+J302</f>
        <v>0</v>
      </c>
      <c r="L300" s="63">
        <f>SUMIF(In!$B:$B,Stock!$B300,In!K:K)+K302</f>
        <v>0</v>
      </c>
      <c r="M300" s="63">
        <f>SUMIF(In!$B:$B,Stock!$B300,In!L:L)+L302</f>
        <v>0</v>
      </c>
      <c r="N300" s="63">
        <f>SUMIF(In!$B:$B,Stock!$B300,In!M:M)+M302</f>
        <v>0</v>
      </c>
      <c r="O300" s="63">
        <f>SUMIF(In!$B:$B,Stock!$B300,In!N:N)+N302</f>
        <v>0</v>
      </c>
      <c r="P300" s="63">
        <f>SUMIF(In!$B:$B,Stock!$B300,In!O:O)+O302</f>
        <v>0</v>
      </c>
      <c r="Q300" s="63">
        <f>SUMIF(In!$B:$B,Stock!$B300,In!P:P)+P302</f>
        <v>0</v>
      </c>
      <c r="R300" s="63">
        <f>SUMIF(In!$B:$B,Stock!$B300,In!Q:Q)+Q302</f>
        <v>0</v>
      </c>
      <c r="S300" s="63">
        <f>SUMIF(In!$B:$B,Stock!$B300,In!R:R)+R302</f>
        <v>0</v>
      </c>
      <c r="T300" s="63">
        <f>SUMIF(In!$B:$B,Stock!$B300,In!S:S)+S302</f>
        <v>0</v>
      </c>
      <c r="U300" s="63">
        <f>SUMIF(In!$B:$B,Stock!$B300,In!T:T)+T302</f>
        <v>0</v>
      </c>
      <c r="W300" s="64">
        <f t="shared" si="101"/>
        <v>0</v>
      </c>
      <c r="Z300" s="64">
        <f t="shared" si="106"/>
        <v>104</v>
      </c>
      <c r="AA300" s="74" t="str">
        <f>VLOOKUP($Z300,Master!$A:$B,2,FALSE)</f>
        <v>Mukena Bali Dewasa</v>
      </c>
    </row>
    <row r="301" spans="1:27" ht="15">
      <c r="A301" s="75" t="str">
        <f t="shared" si="102"/>
        <v>Mukena Bali DewasaOUT</v>
      </c>
      <c r="B301" s="75" t="str">
        <f t="shared" si="103"/>
        <v>Mukena Bali Dewasa</v>
      </c>
      <c r="C301" s="52" t="s">
        <v>19</v>
      </c>
      <c r="D301" s="67">
        <f>SUMIF(Out!$B:$B,Stock!$B301,Out!C:C)</f>
        <v>0</v>
      </c>
      <c r="E301" s="67">
        <f>SUMIF(Out!$B:$B,Stock!$B301,Out!D:D)</f>
        <v>0</v>
      </c>
      <c r="F301" s="67">
        <f>SUMIF(Out!$B:$B,Stock!$B301,Out!E:E)</f>
        <v>0</v>
      </c>
      <c r="G301" s="67">
        <f>SUMIF(Out!$B:$B,Stock!$B301,Out!F:F)</f>
        <v>0</v>
      </c>
      <c r="H301" s="67">
        <f>SUMIF(Out!$B:$B,Stock!$B301,Out!G:G)</f>
        <v>0</v>
      </c>
      <c r="I301" s="67">
        <f>SUMIF(Out!$B:$B,Stock!$B301,Out!H:H)</f>
        <v>0</v>
      </c>
      <c r="J301" s="67">
        <f>SUMIF(Out!$B:$B,Stock!$B301,Out!I:I)</f>
        <v>0</v>
      </c>
      <c r="K301" s="67">
        <f>SUMIF(Out!$B:$B,Stock!$B301,Out!J:J)</f>
        <v>0</v>
      </c>
      <c r="L301" s="67">
        <f>SUMIF(Out!$B:$B,Stock!$B301,Out!K:K)</f>
        <v>0</v>
      </c>
      <c r="M301" s="67">
        <f>SUMIF(Out!$B:$B,Stock!$B301,Out!L:L)</f>
        <v>0</v>
      </c>
      <c r="N301" s="67">
        <f>SUMIF(Out!$B:$B,Stock!$B301,Out!M:M)</f>
        <v>0</v>
      </c>
      <c r="O301" s="67">
        <f>SUMIF(Out!$B:$B,Stock!$B301,Out!N:N)</f>
        <v>0</v>
      </c>
      <c r="P301" s="67">
        <f>SUMIF(Out!$B:$B,Stock!$B301,Out!O:O)</f>
        <v>0</v>
      </c>
      <c r="Q301" s="67">
        <f>SUMIF(Out!$B:$B,Stock!$B301,Out!P:P)</f>
        <v>0</v>
      </c>
      <c r="R301" s="67">
        <f>SUMIF(Out!$B:$B,Stock!$B301,Out!Q:Q)</f>
        <v>0</v>
      </c>
      <c r="S301" s="67">
        <f>SUMIF(Out!$B:$B,Stock!$B301,Out!R:R)</f>
        <v>0</v>
      </c>
      <c r="T301" s="67">
        <f>SUMIF(Out!$B:$B,Stock!$B301,Out!S:S)</f>
        <v>0</v>
      </c>
      <c r="U301" s="67">
        <f>SUMIF(Out!$B:$B,Stock!$B301,Out!T:T)</f>
        <v>0</v>
      </c>
      <c r="W301" s="68">
        <f t="shared" si="101"/>
        <v>0</v>
      </c>
      <c r="Z301" s="68">
        <f t="shared" si="106"/>
        <v>104</v>
      </c>
      <c r="AA301" s="76" t="str">
        <f>VLOOKUP($Z301,Master!$A:$B,2,FALSE)</f>
        <v>Mukena Bali Dewasa</v>
      </c>
    </row>
    <row r="302" spans="1:27" ht="15">
      <c r="A302" s="77" t="str">
        <f t="shared" si="102"/>
        <v>Mukena Bali DewasaBALANCE</v>
      </c>
      <c r="B302" s="77" t="str">
        <f t="shared" si="103"/>
        <v>Mukena Bali Dewasa</v>
      </c>
      <c r="C302" s="53" t="s">
        <v>118</v>
      </c>
      <c r="D302" s="54">
        <f t="shared" ref="D302:U302" si="118">D300-D301</f>
        <v>0</v>
      </c>
      <c r="E302" s="54">
        <f t="shared" si="118"/>
        <v>0</v>
      </c>
      <c r="F302" s="54">
        <f t="shared" si="118"/>
        <v>0</v>
      </c>
      <c r="G302" s="54">
        <f t="shared" si="118"/>
        <v>0</v>
      </c>
      <c r="H302" s="54">
        <f t="shared" si="118"/>
        <v>0</v>
      </c>
      <c r="I302" s="54">
        <f t="shared" si="118"/>
        <v>0</v>
      </c>
      <c r="J302" s="54">
        <f t="shared" si="118"/>
        <v>0</v>
      </c>
      <c r="K302" s="54">
        <f t="shared" si="118"/>
        <v>0</v>
      </c>
      <c r="L302" s="54">
        <f t="shared" si="118"/>
        <v>0</v>
      </c>
      <c r="M302" s="54">
        <f t="shared" si="118"/>
        <v>0</v>
      </c>
      <c r="N302" s="54">
        <f t="shared" si="118"/>
        <v>0</v>
      </c>
      <c r="O302" s="54">
        <f t="shared" si="118"/>
        <v>0</v>
      </c>
      <c r="P302" s="54">
        <f t="shared" si="118"/>
        <v>0</v>
      </c>
      <c r="Q302" s="54">
        <f t="shared" si="118"/>
        <v>0</v>
      </c>
      <c r="R302" s="54">
        <f t="shared" si="118"/>
        <v>0</v>
      </c>
      <c r="S302" s="54">
        <f t="shared" si="118"/>
        <v>0</v>
      </c>
      <c r="T302" s="54">
        <f t="shared" si="118"/>
        <v>0</v>
      </c>
      <c r="U302" s="54">
        <f t="shared" si="118"/>
        <v>0</v>
      </c>
      <c r="W302" s="71">
        <f t="shared" si="101"/>
        <v>0</v>
      </c>
      <c r="Z302" s="71">
        <f t="shared" si="106"/>
        <v>104</v>
      </c>
      <c r="AA302" s="78" t="str">
        <f>VLOOKUP($Z302,Master!$A:$B,2,FALSE)</f>
        <v>Mukena Bali Dewasa</v>
      </c>
    </row>
    <row r="303" spans="1:27" ht="15">
      <c r="A303" s="73" t="str">
        <f t="shared" si="102"/>
        <v>Mukena LUKISIN</v>
      </c>
      <c r="B303" s="73" t="str">
        <f t="shared" si="103"/>
        <v>Mukena LUKIS</v>
      </c>
      <c r="C303" s="51" t="s">
        <v>18</v>
      </c>
      <c r="D303" s="63">
        <f>SUMIF(In!$B:$B,Stock!$B303,In!C:C)</f>
        <v>0</v>
      </c>
      <c r="E303" s="63">
        <f>SUMIF(In!$B:$B,Stock!$B303,In!D:D)+D305</f>
        <v>0</v>
      </c>
      <c r="F303" s="63">
        <f>SUMIF(In!$B:$B,Stock!$B303,In!E:E)+E305</f>
        <v>0</v>
      </c>
      <c r="G303" s="63">
        <f>SUMIF(In!$B:$B,Stock!$B303,In!F:F)+F305</f>
        <v>0</v>
      </c>
      <c r="H303" s="63">
        <f>SUMIF(In!$B:$B,Stock!$B303,In!G:G)+G305</f>
        <v>0</v>
      </c>
      <c r="I303" s="63">
        <f>SUMIF(In!$B:$B,Stock!$B303,In!H:H)+H305</f>
        <v>0</v>
      </c>
      <c r="J303" s="63">
        <f>SUMIF(In!$B:$B,Stock!$B303,In!I:I)+I305</f>
        <v>0</v>
      </c>
      <c r="K303" s="63">
        <f>SUMIF(In!$B:$B,Stock!$B303,In!J:J)+J305</f>
        <v>0</v>
      </c>
      <c r="L303" s="63">
        <f>SUMIF(In!$B:$B,Stock!$B303,In!K:K)+K305</f>
        <v>0</v>
      </c>
      <c r="M303" s="63">
        <f>SUMIF(In!$B:$B,Stock!$B303,In!L:L)+L305</f>
        <v>0</v>
      </c>
      <c r="N303" s="63">
        <f>SUMIF(In!$B:$B,Stock!$B303,In!M:M)+M305</f>
        <v>0</v>
      </c>
      <c r="O303" s="63">
        <f>SUMIF(In!$B:$B,Stock!$B303,In!N:N)+N305</f>
        <v>0</v>
      </c>
      <c r="P303" s="63">
        <f>SUMIF(In!$B:$B,Stock!$B303,In!O:O)+O305</f>
        <v>0</v>
      </c>
      <c r="Q303" s="63">
        <f>SUMIF(In!$B:$B,Stock!$B303,In!P:P)+P305</f>
        <v>0</v>
      </c>
      <c r="R303" s="63">
        <f>SUMIF(In!$B:$B,Stock!$B303,In!Q:Q)+Q305</f>
        <v>0</v>
      </c>
      <c r="S303" s="63">
        <f>SUMIF(In!$B:$B,Stock!$B303,In!R:R)+R305</f>
        <v>0</v>
      </c>
      <c r="T303" s="63">
        <f>SUMIF(In!$B:$B,Stock!$B303,In!S:S)+S305</f>
        <v>0</v>
      </c>
      <c r="U303" s="63">
        <f>SUMIF(In!$B:$B,Stock!$B303,In!T:T)+T305</f>
        <v>0</v>
      </c>
      <c r="W303" s="64">
        <f t="shared" si="101"/>
        <v>0</v>
      </c>
      <c r="Z303" s="64">
        <f t="shared" si="106"/>
        <v>105</v>
      </c>
      <c r="AA303" s="74" t="str">
        <f>VLOOKUP($Z303,Master!$A:$B,2,FALSE)</f>
        <v>Mukena LUKIS</v>
      </c>
    </row>
    <row r="304" spans="1:27" ht="15">
      <c r="A304" s="75" t="str">
        <f t="shared" si="102"/>
        <v>Mukena LUKISOUT</v>
      </c>
      <c r="B304" s="75" t="str">
        <f t="shared" si="103"/>
        <v>Mukena LUKIS</v>
      </c>
      <c r="C304" s="52" t="s">
        <v>19</v>
      </c>
      <c r="D304" s="67">
        <f>SUMIF(Out!$B:$B,Stock!$B304,Out!C:C)</f>
        <v>0</v>
      </c>
      <c r="E304" s="67">
        <f>SUMIF(Out!$B:$B,Stock!$B304,Out!D:D)</f>
        <v>0</v>
      </c>
      <c r="F304" s="67">
        <f>SUMIF(Out!$B:$B,Stock!$B304,Out!E:E)</f>
        <v>0</v>
      </c>
      <c r="G304" s="67">
        <f>SUMIF(Out!$B:$B,Stock!$B304,Out!F:F)</f>
        <v>0</v>
      </c>
      <c r="H304" s="67">
        <f>SUMIF(Out!$B:$B,Stock!$B304,Out!G:G)</f>
        <v>0</v>
      </c>
      <c r="I304" s="67">
        <f>SUMIF(Out!$B:$B,Stock!$B304,Out!H:H)</f>
        <v>0</v>
      </c>
      <c r="J304" s="67">
        <f>SUMIF(Out!$B:$B,Stock!$B304,Out!I:I)</f>
        <v>0</v>
      </c>
      <c r="K304" s="67">
        <f>SUMIF(Out!$B:$B,Stock!$B304,Out!J:J)</f>
        <v>0</v>
      </c>
      <c r="L304" s="67">
        <f>SUMIF(Out!$B:$B,Stock!$B304,Out!K:K)</f>
        <v>0</v>
      </c>
      <c r="M304" s="67">
        <f>SUMIF(Out!$B:$B,Stock!$B304,Out!L:L)</f>
        <v>0</v>
      </c>
      <c r="N304" s="67">
        <f>SUMIF(Out!$B:$B,Stock!$B304,Out!M:M)</f>
        <v>0</v>
      </c>
      <c r="O304" s="67">
        <f>SUMIF(Out!$B:$B,Stock!$B304,Out!N:N)</f>
        <v>0</v>
      </c>
      <c r="P304" s="67">
        <f>SUMIF(Out!$B:$B,Stock!$B304,Out!O:O)</f>
        <v>0</v>
      </c>
      <c r="Q304" s="67">
        <f>SUMIF(Out!$B:$B,Stock!$B304,Out!P:P)</f>
        <v>0</v>
      </c>
      <c r="R304" s="67">
        <f>SUMIF(Out!$B:$B,Stock!$B304,Out!Q:Q)</f>
        <v>0</v>
      </c>
      <c r="S304" s="67">
        <f>SUMIF(Out!$B:$B,Stock!$B304,Out!R:R)</f>
        <v>0</v>
      </c>
      <c r="T304" s="67">
        <f>SUMIF(Out!$B:$B,Stock!$B304,Out!S:S)</f>
        <v>0</v>
      </c>
      <c r="U304" s="67">
        <f>SUMIF(Out!$B:$B,Stock!$B304,Out!T:T)</f>
        <v>0</v>
      </c>
      <c r="W304" s="68">
        <f t="shared" si="101"/>
        <v>0</v>
      </c>
      <c r="Z304" s="68">
        <f t="shared" si="106"/>
        <v>105</v>
      </c>
      <c r="AA304" s="76" t="str">
        <f>VLOOKUP($Z304,Master!$A:$B,2,FALSE)</f>
        <v>Mukena LUKIS</v>
      </c>
    </row>
    <row r="305" spans="1:27" ht="15">
      <c r="A305" s="77" t="str">
        <f t="shared" si="102"/>
        <v>Mukena LUKISBALANCE</v>
      </c>
      <c r="B305" s="77" t="str">
        <f t="shared" si="103"/>
        <v>Mukena LUKIS</v>
      </c>
      <c r="C305" s="53" t="s">
        <v>118</v>
      </c>
      <c r="D305" s="54">
        <f t="shared" ref="D305:U305" si="119">D303-D304</f>
        <v>0</v>
      </c>
      <c r="E305" s="54">
        <f t="shared" si="119"/>
        <v>0</v>
      </c>
      <c r="F305" s="54">
        <f t="shared" si="119"/>
        <v>0</v>
      </c>
      <c r="G305" s="54">
        <f t="shared" si="119"/>
        <v>0</v>
      </c>
      <c r="H305" s="54">
        <f t="shared" si="119"/>
        <v>0</v>
      </c>
      <c r="I305" s="54">
        <f t="shared" si="119"/>
        <v>0</v>
      </c>
      <c r="J305" s="54">
        <f t="shared" si="119"/>
        <v>0</v>
      </c>
      <c r="K305" s="54">
        <f t="shared" si="119"/>
        <v>0</v>
      </c>
      <c r="L305" s="54">
        <f t="shared" si="119"/>
        <v>0</v>
      </c>
      <c r="M305" s="54">
        <f t="shared" si="119"/>
        <v>0</v>
      </c>
      <c r="N305" s="54">
        <f t="shared" si="119"/>
        <v>0</v>
      </c>
      <c r="O305" s="54">
        <f t="shared" si="119"/>
        <v>0</v>
      </c>
      <c r="P305" s="54">
        <f t="shared" si="119"/>
        <v>0</v>
      </c>
      <c r="Q305" s="54">
        <f t="shared" si="119"/>
        <v>0</v>
      </c>
      <c r="R305" s="54">
        <f t="shared" si="119"/>
        <v>0</v>
      </c>
      <c r="S305" s="54">
        <f t="shared" si="119"/>
        <v>0</v>
      </c>
      <c r="T305" s="54">
        <f t="shared" si="119"/>
        <v>0</v>
      </c>
      <c r="U305" s="54">
        <f t="shared" si="119"/>
        <v>0</v>
      </c>
      <c r="W305" s="71">
        <f t="shared" si="101"/>
        <v>0</v>
      </c>
      <c r="Z305" s="71">
        <f t="shared" si="106"/>
        <v>105</v>
      </c>
      <c r="AA305" s="78" t="str">
        <f>VLOOKUP($Z305,Master!$A:$B,2,FALSE)</f>
        <v>Mukena LUKIS</v>
      </c>
    </row>
    <row r="306" spans="1:27" ht="15">
      <c r="A306" s="73" t="str">
        <f t="shared" si="102"/>
        <v>Kaos CachaIN</v>
      </c>
      <c r="B306" s="73" t="str">
        <f t="shared" si="103"/>
        <v>Kaos Cacha</v>
      </c>
      <c r="C306" s="51" t="s">
        <v>18</v>
      </c>
      <c r="D306" s="63">
        <f>SUMIF(In!$B:$B,Stock!$B306,In!C:C)</f>
        <v>0</v>
      </c>
      <c r="E306" s="63">
        <f>SUMIF(In!$B:$B,Stock!$B306,In!D:D)+D308</f>
        <v>0</v>
      </c>
      <c r="F306" s="63">
        <f>SUMIF(In!$B:$B,Stock!$B306,In!E:E)+E308</f>
        <v>0</v>
      </c>
      <c r="G306" s="63">
        <f>SUMIF(In!$B:$B,Stock!$B306,In!F:F)+F308</f>
        <v>0</v>
      </c>
      <c r="H306" s="63">
        <f>SUMIF(In!$B:$B,Stock!$B306,In!G:G)+G308</f>
        <v>0</v>
      </c>
      <c r="I306" s="63">
        <f>SUMIF(In!$B:$B,Stock!$B306,In!H:H)+H308</f>
        <v>0</v>
      </c>
      <c r="J306" s="63">
        <f>SUMIF(In!$B:$B,Stock!$B306,In!I:I)+I308</f>
        <v>0</v>
      </c>
      <c r="K306" s="63">
        <f>SUMIF(In!$B:$B,Stock!$B306,In!J:J)+J308</f>
        <v>0</v>
      </c>
      <c r="L306" s="63">
        <f>SUMIF(In!$B:$B,Stock!$B306,In!K:K)+K308</f>
        <v>0</v>
      </c>
      <c r="M306" s="63">
        <f>SUMIF(In!$B:$B,Stock!$B306,In!L:L)+L308</f>
        <v>0</v>
      </c>
      <c r="N306" s="63">
        <f>SUMIF(In!$B:$B,Stock!$B306,In!M:M)+M308</f>
        <v>0</v>
      </c>
      <c r="O306" s="63">
        <f>SUMIF(In!$B:$B,Stock!$B306,In!N:N)+N308</f>
        <v>0</v>
      </c>
      <c r="P306" s="63">
        <f>SUMIF(In!$B:$B,Stock!$B306,In!O:O)+O308</f>
        <v>0</v>
      </c>
      <c r="Q306" s="63">
        <f>SUMIF(In!$B:$B,Stock!$B306,In!P:P)+P308</f>
        <v>0</v>
      </c>
      <c r="R306" s="63">
        <f>SUMIF(In!$B:$B,Stock!$B306,In!Q:Q)+Q308</f>
        <v>0</v>
      </c>
      <c r="S306" s="63">
        <f>SUMIF(In!$B:$B,Stock!$B306,In!R:R)+R308</f>
        <v>0</v>
      </c>
      <c r="T306" s="63">
        <f>SUMIF(In!$B:$B,Stock!$B306,In!S:S)+S308</f>
        <v>0</v>
      </c>
      <c r="U306" s="63">
        <f>SUMIF(In!$B:$B,Stock!$B306,In!T:T)+T308</f>
        <v>0</v>
      </c>
      <c r="W306" s="64">
        <f t="shared" si="101"/>
        <v>0</v>
      </c>
      <c r="Z306" s="64">
        <f t="shared" si="106"/>
        <v>106</v>
      </c>
      <c r="AA306" s="74" t="str">
        <f>VLOOKUP($Z306,Master!$A:$B,2,FALSE)</f>
        <v>Kaos Cacha</v>
      </c>
    </row>
    <row r="307" spans="1:27" ht="15">
      <c r="A307" s="75" t="str">
        <f t="shared" si="102"/>
        <v>Kaos CachaOUT</v>
      </c>
      <c r="B307" s="75" t="str">
        <f t="shared" si="103"/>
        <v>Kaos Cacha</v>
      </c>
      <c r="C307" s="52" t="s">
        <v>19</v>
      </c>
      <c r="D307" s="67">
        <f>SUMIF(Out!$B:$B,Stock!$B307,Out!C:C)</f>
        <v>0</v>
      </c>
      <c r="E307" s="67">
        <f>SUMIF(Out!$B:$B,Stock!$B307,Out!D:D)</f>
        <v>0</v>
      </c>
      <c r="F307" s="67">
        <f>SUMIF(Out!$B:$B,Stock!$B307,Out!E:E)</f>
        <v>0</v>
      </c>
      <c r="G307" s="67">
        <f>SUMIF(Out!$B:$B,Stock!$B307,Out!F:F)</f>
        <v>0</v>
      </c>
      <c r="H307" s="67">
        <f>SUMIF(Out!$B:$B,Stock!$B307,Out!G:G)</f>
        <v>0</v>
      </c>
      <c r="I307" s="67">
        <f>SUMIF(Out!$B:$B,Stock!$B307,Out!H:H)</f>
        <v>0</v>
      </c>
      <c r="J307" s="67">
        <f>SUMIF(Out!$B:$B,Stock!$B307,Out!I:I)</f>
        <v>0</v>
      </c>
      <c r="K307" s="67">
        <f>SUMIF(Out!$B:$B,Stock!$B307,Out!J:J)</f>
        <v>0</v>
      </c>
      <c r="L307" s="67">
        <f>SUMIF(Out!$B:$B,Stock!$B307,Out!K:K)</f>
        <v>0</v>
      </c>
      <c r="M307" s="67">
        <f>SUMIF(Out!$B:$B,Stock!$B307,Out!L:L)</f>
        <v>0</v>
      </c>
      <c r="N307" s="67">
        <f>SUMIF(Out!$B:$B,Stock!$B307,Out!M:M)</f>
        <v>0</v>
      </c>
      <c r="O307" s="67">
        <f>SUMIF(Out!$B:$B,Stock!$B307,Out!N:N)</f>
        <v>0</v>
      </c>
      <c r="P307" s="67">
        <f>SUMIF(Out!$B:$B,Stock!$B307,Out!O:O)</f>
        <v>0</v>
      </c>
      <c r="Q307" s="67">
        <f>SUMIF(Out!$B:$B,Stock!$B307,Out!P:P)</f>
        <v>0</v>
      </c>
      <c r="R307" s="67">
        <f>SUMIF(Out!$B:$B,Stock!$B307,Out!Q:Q)</f>
        <v>0</v>
      </c>
      <c r="S307" s="67">
        <f>SUMIF(Out!$B:$B,Stock!$B307,Out!R:R)</f>
        <v>0</v>
      </c>
      <c r="T307" s="67">
        <f>SUMIF(Out!$B:$B,Stock!$B307,Out!S:S)</f>
        <v>0</v>
      </c>
      <c r="U307" s="67">
        <f>SUMIF(Out!$B:$B,Stock!$B307,Out!T:T)</f>
        <v>0</v>
      </c>
      <c r="W307" s="68">
        <f t="shared" si="101"/>
        <v>0</v>
      </c>
      <c r="Z307" s="68">
        <f t="shared" si="106"/>
        <v>106</v>
      </c>
      <c r="AA307" s="76" t="str">
        <f>VLOOKUP($Z307,Master!$A:$B,2,FALSE)</f>
        <v>Kaos Cacha</v>
      </c>
    </row>
    <row r="308" spans="1:27" ht="15">
      <c r="A308" s="77" t="str">
        <f t="shared" si="102"/>
        <v>Kaos CachaBALANCE</v>
      </c>
      <c r="B308" s="77" t="str">
        <f t="shared" si="103"/>
        <v>Kaos Cacha</v>
      </c>
      <c r="C308" s="53" t="s">
        <v>118</v>
      </c>
      <c r="D308" s="54">
        <f t="shared" ref="D308:U308" si="120">D306-D307</f>
        <v>0</v>
      </c>
      <c r="E308" s="54">
        <f t="shared" si="120"/>
        <v>0</v>
      </c>
      <c r="F308" s="54">
        <f t="shared" si="120"/>
        <v>0</v>
      </c>
      <c r="G308" s="54">
        <f t="shared" si="120"/>
        <v>0</v>
      </c>
      <c r="H308" s="54">
        <f t="shared" si="120"/>
        <v>0</v>
      </c>
      <c r="I308" s="54">
        <f t="shared" si="120"/>
        <v>0</v>
      </c>
      <c r="J308" s="54">
        <f t="shared" si="120"/>
        <v>0</v>
      </c>
      <c r="K308" s="54">
        <f t="shared" si="120"/>
        <v>0</v>
      </c>
      <c r="L308" s="54">
        <f t="shared" si="120"/>
        <v>0</v>
      </c>
      <c r="M308" s="54">
        <f t="shared" si="120"/>
        <v>0</v>
      </c>
      <c r="N308" s="54">
        <f t="shared" si="120"/>
        <v>0</v>
      </c>
      <c r="O308" s="54">
        <f t="shared" si="120"/>
        <v>0</v>
      </c>
      <c r="P308" s="54">
        <f t="shared" si="120"/>
        <v>0</v>
      </c>
      <c r="Q308" s="54">
        <f t="shared" si="120"/>
        <v>0</v>
      </c>
      <c r="R308" s="54">
        <f t="shared" si="120"/>
        <v>0</v>
      </c>
      <c r="S308" s="54">
        <f t="shared" si="120"/>
        <v>0</v>
      </c>
      <c r="T308" s="54">
        <f t="shared" si="120"/>
        <v>0</v>
      </c>
      <c r="U308" s="54">
        <f t="shared" si="120"/>
        <v>0</v>
      </c>
      <c r="W308" s="71">
        <f t="shared" si="101"/>
        <v>0</v>
      </c>
      <c r="Z308" s="71">
        <f t="shared" si="106"/>
        <v>106</v>
      </c>
      <c r="AA308" s="78" t="str">
        <f>VLOOKUP($Z308,Master!$A:$B,2,FALSE)</f>
        <v>Kaos Cacha</v>
      </c>
    </row>
    <row r="309" spans="1:27" ht="15">
      <c r="A309" s="73" t="str">
        <f t="shared" si="102"/>
        <v>kaos javaIN</v>
      </c>
      <c r="B309" s="73" t="str">
        <f t="shared" si="103"/>
        <v>kaos java</v>
      </c>
      <c r="C309" s="51" t="s">
        <v>18</v>
      </c>
      <c r="D309" s="63">
        <f>SUMIF(In!$B:$B,Stock!$B309,In!C:C)</f>
        <v>0</v>
      </c>
      <c r="E309" s="63">
        <f>SUMIF(In!$B:$B,Stock!$B309,In!D:D)+D311</f>
        <v>0</v>
      </c>
      <c r="F309" s="63">
        <f>SUMIF(In!$B:$B,Stock!$B309,In!E:E)+E311</f>
        <v>0</v>
      </c>
      <c r="G309" s="63">
        <f>SUMIF(In!$B:$B,Stock!$B309,In!F:F)+F311</f>
        <v>0</v>
      </c>
      <c r="H309" s="63">
        <f>SUMIF(In!$B:$B,Stock!$B309,In!G:G)+G311</f>
        <v>0</v>
      </c>
      <c r="I309" s="63">
        <f>SUMIF(In!$B:$B,Stock!$B309,In!H:H)+H311</f>
        <v>0</v>
      </c>
      <c r="J309" s="63">
        <f>SUMIF(In!$B:$B,Stock!$B309,In!I:I)+I311</f>
        <v>0</v>
      </c>
      <c r="K309" s="63">
        <f>SUMIF(In!$B:$B,Stock!$B309,In!J:J)+J311</f>
        <v>0</v>
      </c>
      <c r="L309" s="63">
        <f>SUMIF(In!$B:$B,Stock!$B309,In!K:K)+K311</f>
        <v>0</v>
      </c>
      <c r="M309" s="63">
        <f>SUMIF(In!$B:$B,Stock!$B309,In!L:L)+L311</f>
        <v>0</v>
      </c>
      <c r="N309" s="63">
        <f>SUMIF(In!$B:$B,Stock!$B309,In!M:M)+M311</f>
        <v>0</v>
      </c>
      <c r="O309" s="63">
        <f>SUMIF(In!$B:$B,Stock!$B309,In!N:N)+N311</f>
        <v>0</v>
      </c>
      <c r="P309" s="63">
        <f>SUMIF(In!$B:$B,Stock!$B309,In!O:O)+O311</f>
        <v>0</v>
      </c>
      <c r="Q309" s="63">
        <f>SUMIF(In!$B:$B,Stock!$B309,In!P:P)+P311</f>
        <v>0</v>
      </c>
      <c r="R309" s="63">
        <f>SUMIF(In!$B:$B,Stock!$B309,In!Q:Q)+Q311</f>
        <v>0</v>
      </c>
      <c r="S309" s="63">
        <f>SUMIF(In!$B:$B,Stock!$B309,In!R:R)+R311</f>
        <v>0</v>
      </c>
      <c r="T309" s="63">
        <f>SUMIF(In!$B:$B,Stock!$B309,In!S:S)+S311</f>
        <v>0</v>
      </c>
      <c r="U309" s="63">
        <f>SUMIF(In!$B:$B,Stock!$B309,In!T:T)+T311</f>
        <v>0</v>
      </c>
      <c r="W309" s="64">
        <f t="shared" si="101"/>
        <v>0</v>
      </c>
      <c r="Z309" s="64">
        <f t="shared" si="106"/>
        <v>107</v>
      </c>
      <c r="AA309" s="74" t="str">
        <f>VLOOKUP($Z309,Master!$A:$B,2,FALSE)</f>
        <v>kaos java</v>
      </c>
    </row>
    <row r="310" spans="1:27" ht="15">
      <c r="A310" s="75" t="str">
        <f t="shared" si="102"/>
        <v>kaos javaOUT</v>
      </c>
      <c r="B310" s="75" t="str">
        <f t="shared" si="103"/>
        <v>kaos java</v>
      </c>
      <c r="C310" s="52" t="s">
        <v>19</v>
      </c>
      <c r="D310" s="67">
        <f>SUMIF(Out!$B:$B,Stock!$B310,Out!C:C)</f>
        <v>0</v>
      </c>
      <c r="E310" s="67">
        <f>SUMIF(Out!$B:$B,Stock!$B310,Out!D:D)</f>
        <v>0</v>
      </c>
      <c r="F310" s="67">
        <f>SUMIF(Out!$B:$B,Stock!$B310,Out!E:E)</f>
        <v>0</v>
      </c>
      <c r="G310" s="67">
        <f>SUMIF(Out!$B:$B,Stock!$B310,Out!F:F)</f>
        <v>0</v>
      </c>
      <c r="H310" s="67">
        <f>SUMIF(Out!$B:$B,Stock!$B310,Out!G:G)</f>
        <v>0</v>
      </c>
      <c r="I310" s="67">
        <f>SUMIF(Out!$B:$B,Stock!$B310,Out!H:H)</f>
        <v>0</v>
      </c>
      <c r="J310" s="67">
        <f>SUMIF(Out!$B:$B,Stock!$B310,Out!I:I)</f>
        <v>0</v>
      </c>
      <c r="K310" s="67">
        <f>SUMIF(Out!$B:$B,Stock!$B310,Out!J:J)</f>
        <v>0</v>
      </c>
      <c r="L310" s="67">
        <f>SUMIF(Out!$B:$B,Stock!$B310,Out!K:K)</f>
        <v>0</v>
      </c>
      <c r="M310" s="67">
        <f>SUMIF(Out!$B:$B,Stock!$B310,Out!L:L)</f>
        <v>0</v>
      </c>
      <c r="N310" s="67">
        <f>SUMIF(Out!$B:$B,Stock!$B310,Out!M:M)</f>
        <v>0</v>
      </c>
      <c r="O310" s="67">
        <f>SUMIF(Out!$B:$B,Stock!$B310,Out!N:N)</f>
        <v>0</v>
      </c>
      <c r="P310" s="67">
        <f>SUMIF(Out!$B:$B,Stock!$B310,Out!O:O)</f>
        <v>0</v>
      </c>
      <c r="Q310" s="67">
        <f>SUMIF(Out!$B:$B,Stock!$B310,Out!P:P)</f>
        <v>0</v>
      </c>
      <c r="R310" s="67">
        <f>SUMIF(Out!$B:$B,Stock!$B310,Out!Q:Q)</f>
        <v>0</v>
      </c>
      <c r="S310" s="67">
        <f>SUMIF(Out!$B:$B,Stock!$B310,Out!R:R)</f>
        <v>0</v>
      </c>
      <c r="T310" s="67">
        <f>SUMIF(Out!$B:$B,Stock!$B310,Out!S:S)</f>
        <v>0</v>
      </c>
      <c r="U310" s="67">
        <f>SUMIF(Out!$B:$B,Stock!$B310,Out!T:T)</f>
        <v>0</v>
      </c>
      <c r="W310" s="68">
        <f t="shared" si="101"/>
        <v>0</v>
      </c>
      <c r="Z310" s="68">
        <f t="shared" si="106"/>
        <v>107</v>
      </c>
      <c r="AA310" s="76" t="str">
        <f>VLOOKUP($Z310,Master!$A:$B,2,FALSE)</f>
        <v>kaos java</v>
      </c>
    </row>
    <row r="311" spans="1:27" ht="15">
      <c r="A311" s="77" t="str">
        <f t="shared" si="102"/>
        <v>kaos javaBALANCE</v>
      </c>
      <c r="B311" s="77" t="str">
        <f t="shared" si="103"/>
        <v>kaos java</v>
      </c>
      <c r="C311" s="53" t="s">
        <v>118</v>
      </c>
      <c r="D311" s="54">
        <f t="shared" ref="D311:U311" si="121">D309-D310</f>
        <v>0</v>
      </c>
      <c r="E311" s="54">
        <f t="shared" si="121"/>
        <v>0</v>
      </c>
      <c r="F311" s="54">
        <f t="shared" si="121"/>
        <v>0</v>
      </c>
      <c r="G311" s="54">
        <f t="shared" si="121"/>
        <v>0</v>
      </c>
      <c r="H311" s="54">
        <f t="shared" si="121"/>
        <v>0</v>
      </c>
      <c r="I311" s="54">
        <f t="shared" si="121"/>
        <v>0</v>
      </c>
      <c r="J311" s="54">
        <f t="shared" si="121"/>
        <v>0</v>
      </c>
      <c r="K311" s="54">
        <f t="shared" si="121"/>
        <v>0</v>
      </c>
      <c r="L311" s="54">
        <f t="shared" si="121"/>
        <v>0</v>
      </c>
      <c r="M311" s="54">
        <f t="shared" si="121"/>
        <v>0</v>
      </c>
      <c r="N311" s="54">
        <f t="shared" si="121"/>
        <v>0</v>
      </c>
      <c r="O311" s="54">
        <f t="shared" si="121"/>
        <v>0</v>
      </c>
      <c r="P311" s="54">
        <f t="shared" si="121"/>
        <v>0</v>
      </c>
      <c r="Q311" s="54">
        <f t="shared" si="121"/>
        <v>0</v>
      </c>
      <c r="R311" s="54">
        <f t="shared" si="121"/>
        <v>0</v>
      </c>
      <c r="S311" s="54">
        <f t="shared" si="121"/>
        <v>0</v>
      </c>
      <c r="T311" s="54">
        <f t="shared" si="121"/>
        <v>0</v>
      </c>
      <c r="U311" s="54">
        <f t="shared" si="121"/>
        <v>0</v>
      </c>
      <c r="W311" s="71">
        <f t="shared" si="101"/>
        <v>0</v>
      </c>
      <c r="Z311" s="71">
        <f t="shared" si="106"/>
        <v>107</v>
      </c>
      <c r="AA311" s="78" t="str">
        <f>VLOOKUP($Z311,Master!$A:$B,2,FALSE)</f>
        <v>kaos java</v>
      </c>
    </row>
    <row r="312" spans="1:27" ht="15">
      <c r="A312" s="73" t="str">
        <f t="shared" si="102"/>
        <v>Celana FatinIN</v>
      </c>
      <c r="B312" s="73" t="str">
        <f t="shared" si="103"/>
        <v>Celana Fatin</v>
      </c>
      <c r="C312" s="51" t="s">
        <v>18</v>
      </c>
      <c r="D312" s="63">
        <f>SUMIF(In!$B:$B,Stock!$B312,In!C:C)</f>
        <v>0</v>
      </c>
      <c r="E312" s="63">
        <f>SUMIF(In!$B:$B,Stock!$B312,In!D:D)+D314</f>
        <v>0</v>
      </c>
      <c r="F312" s="63">
        <f>SUMIF(In!$B:$B,Stock!$B312,In!E:E)+E314</f>
        <v>0</v>
      </c>
      <c r="G312" s="63">
        <f>SUMIF(In!$B:$B,Stock!$B312,In!F:F)+F314</f>
        <v>0</v>
      </c>
      <c r="H312" s="63">
        <f>SUMIF(In!$B:$B,Stock!$B312,In!G:G)+G314</f>
        <v>0</v>
      </c>
      <c r="I312" s="63">
        <f>SUMIF(In!$B:$B,Stock!$B312,In!H:H)+H314</f>
        <v>0</v>
      </c>
      <c r="J312" s="63">
        <f>SUMIF(In!$B:$B,Stock!$B312,In!I:I)+I314</f>
        <v>0</v>
      </c>
      <c r="K312" s="63">
        <f>SUMIF(In!$B:$B,Stock!$B312,In!J:J)+J314</f>
        <v>0</v>
      </c>
      <c r="L312" s="63">
        <f>SUMIF(In!$B:$B,Stock!$B312,In!K:K)+K314</f>
        <v>0</v>
      </c>
      <c r="M312" s="63">
        <f>SUMIF(In!$B:$B,Stock!$B312,In!L:L)+L314</f>
        <v>0</v>
      </c>
      <c r="N312" s="63">
        <f>SUMIF(In!$B:$B,Stock!$B312,In!M:M)+M314</f>
        <v>0</v>
      </c>
      <c r="O312" s="63">
        <f>SUMIF(In!$B:$B,Stock!$B312,In!N:N)+N314</f>
        <v>0</v>
      </c>
      <c r="P312" s="63">
        <f>SUMIF(In!$B:$B,Stock!$B312,In!O:O)+O314</f>
        <v>0</v>
      </c>
      <c r="Q312" s="63">
        <f>SUMIF(In!$B:$B,Stock!$B312,In!P:P)+P314</f>
        <v>0</v>
      </c>
      <c r="R312" s="63">
        <f>SUMIF(In!$B:$B,Stock!$B312,In!Q:Q)+Q314</f>
        <v>0</v>
      </c>
      <c r="S312" s="63">
        <f>SUMIF(In!$B:$B,Stock!$B312,In!R:R)+R314</f>
        <v>0</v>
      </c>
      <c r="T312" s="63">
        <f>SUMIF(In!$B:$B,Stock!$B312,In!S:S)+S314</f>
        <v>0</v>
      </c>
      <c r="U312" s="63">
        <f>SUMIF(In!$B:$B,Stock!$B312,In!T:T)+T314</f>
        <v>0</v>
      </c>
      <c r="W312" s="64">
        <f t="shared" si="101"/>
        <v>0</v>
      </c>
      <c r="Z312" s="64">
        <f t="shared" si="106"/>
        <v>108</v>
      </c>
      <c r="AA312" s="74" t="str">
        <f>VLOOKUP($Z312,Master!$A:$B,2,FALSE)</f>
        <v>Celana Fatin</v>
      </c>
    </row>
    <row r="313" spans="1:27" ht="15">
      <c r="A313" s="75" t="str">
        <f t="shared" si="102"/>
        <v>Celana FatinOUT</v>
      </c>
      <c r="B313" s="75" t="str">
        <f t="shared" si="103"/>
        <v>Celana Fatin</v>
      </c>
      <c r="C313" s="52" t="s">
        <v>19</v>
      </c>
      <c r="D313" s="67">
        <f>SUMIF(Out!$B:$B,Stock!$B313,Out!C:C)</f>
        <v>0</v>
      </c>
      <c r="E313" s="67">
        <f>SUMIF(Out!$B:$B,Stock!$B313,Out!D:D)</f>
        <v>0</v>
      </c>
      <c r="F313" s="67">
        <f>SUMIF(Out!$B:$B,Stock!$B313,Out!E:E)</f>
        <v>0</v>
      </c>
      <c r="G313" s="67">
        <f>SUMIF(Out!$B:$B,Stock!$B313,Out!F:F)</f>
        <v>0</v>
      </c>
      <c r="H313" s="67">
        <f>SUMIF(Out!$B:$B,Stock!$B313,Out!G:G)</f>
        <v>0</v>
      </c>
      <c r="I313" s="67">
        <f>SUMIF(Out!$B:$B,Stock!$B313,Out!H:H)</f>
        <v>0</v>
      </c>
      <c r="J313" s="67">
        <f>SUMIF(Out!$B:$B,Stock!$B313,Out!I:I)</f>
        <v>0</v>
      </c>
      <c r="K313" s="67">
        <f>SUMIF(Out!$B:$B,Stock!$B313,Out!J:J)</f>
        <v>0</v>
      </c>
      <c r="L313" s="67">
        <f>SUMIF(Out!$B:$B,Stock!$B313,Out!K:K)</f>
        <v>0</v>
      </c>
      <c r="M313" s="67">
        <f>SUMIF(Out!$B:$B,Stock!$B313,Out!L:L)</f>
        <v>0</v>
      </c>
      <c r="N313" s="67">
        <f>SUMIF(Out!$B:$B,Stock!$B313,Out!M:M)</f>
        <v>0</v>
      </c>
      <c r="O313" s="67">
        <f>SUMIF(Out!$B:$B,Stock!$B313,Out!N:N)</f>
        <v>0</v>
      </c>
      <c r="P313" s="67">
        <f>SUMIF(Out!$B:$B,Stock!$B313,Out!O:O)</f>
        <v>0</v>
      </c>
      <c r="Q313" s="67">
        <f>SUMIF(Out!$B:$B,Stock!$B313,Out!P:P)</f>
        <v>0</v>
      </c>
      <c r="R313" s="67">
        <f>SUMIF(Out!$B:$B,Stock!$B313,Out!Q:Q)</f>
        <v>0</v>
      </c>
      <c r="S313" s="67">
        <f>SUMIF(Out!$B:$B,Stock!$B313,Out!R:R)</f>
        <v>0</v>
      </c>
      <c r="T313" s="67">
        <f>SUMIF(Out!$B:$B,Stock!$B313,Out!S:S)</f>
        <v>0</v>
      </c>
      <c r="U313" s="67">
        <f>SUMIF(Out!$B:$B,Stock!$B313,Out!T:T)</f>
        <v>0</v>
      </c>
      <c r="W313" s="68">
        <f t="shared" si="101"/>
        <v>0</v>
      </c>
      <c r="Z313" s="68">
        <f t="shared" si="106"/>
        <v>108</v>
      </c>
      <c r="AA313" s="76" t="str">
        <f>VLOOKUP($Z313,Master!$A:$B,2,FALSE)</f>
        <v>Celana Fatin</v>
      </c>
    </row>
    <row r="314" spans="1:27" ht="15">
      <c r="A314" s="77" t="str">
        <f t="shared" si="102"/>
        <v>Celana FatinBALANCE</v>
      </c>
      <c r="B314" s="77" t="str">
        <f t="shared" si="103"/>
        <v>Celana Fatin</v>
      </c>
      <c r="C314" s="53" t="s">
        <v>118</v>
      </c>
      <c r="D314" s="54">
        <f t="shared" ref="D314:U314" si="122">D312-D313</f>
        <v>0</v>
      </c>
      <c r="E314" s="54">
        <f t="shared" si="122"/>
        <v>0</v>
      </c>
      <c r="F314" s="54">
        <f t="shared" si="122"/>
        <v>0</v>
      </c>
      <c r="G314" s="54">
        <f t="shared" si="122"/>
        <v>0</v>
      </c>
      <c r="H314" s="54">
        <f t="shared" si="122"/>
        <v>0</v>
      </c>
      <c r="I314" s="54">
        <f t="shared" si="122"/>
        <v>0</v>
      </c>
      <c r="J314" s="54">
        <f t="shared" si="122"/>
        <v>0</v>
      </c>
      <c r="K314" s="54">
        <f t="shared" si="122"/>
        <v>0</v>
      </c>
      <c r="L314" s="54">
        <f t="shared" si="122"/>
        <v>0</v>
      </c>
      <c r="M314" s="54">
        <f t="shared" si="122"/>
        <v>0</v>
      </c>
      <c r="N314" s="54">
        <f t="shared" si="122"/>
        <v>0</v>
      </c>
      <c r="O314" s="54">
        <f t="shared" si="122"/>
        <v>0</v>
      </c>
      <c r="P314" s="54">
        <f t="shared" si="122"/>
        <v>0</v>
      </c>
      <c r="Q314" s="54">
        <f t="shared" si="122"/>
        <v>0</v>
      </c>
      <c r="R314" s="54">
        <f t="shared" si="122"/>
        <v>0</v>
      </c>
      <c r="S314" s="54">
        <f t="shared" si="122"/>
        <v>0</v>
      </c>
      <c r="T314" s="54">
        <f t="shared" si="122"/>
        <v>0</v>
      </c>
      <c r="U314" s="54">
        <f t="shared" si="122"/>
        <v>0</v>
      </c>
      <c r="W314" s="71">
        <f t="shared" si="101"/>
        <v>0</v>
      </c>
      <c r="Z314" s="71">
        <f t="shared" si="106"/>
        <v>108</v>
      </c>
      <c r="AA314" s="78" t="str">
        <f>VLOOKUP($Z314,Master!$A:$B,2,FALSE)</f>
        <v>Celana Fatin</v>
      </c>
    </row>
    <row r="315" spans="1:27" ht="15">
      <c r="A315" s="73" t="str">
        <f t="shared" si="102"/>
        <v>C.stret kotakIN</v>
      </c>
      <c r="B315" s="73" t="str">
        <f t="shared" si="103"/>
        <v>C.stret kotak</v>
      </c>
      <c r="C315" s="51" t="s">
        <v>18</v>
      </c>
      <c r="D315" s="63">
        <f>SUMIF(In!$B:$B,Stock!$B315,In!C:C)</f>
        <v>0</v>
      </c>
      <c r="E315" s="63">
        <f>SUMIF(In!$B:$B,Stock!$B315,In!D:D)+D317</f>
        <v>0</v>
      </c>
      <c r="F315" s="63">
        <f>SUMIF(In!$B:$B,Stock!$B315,In!E:E)+E317</f>
        <v>0</v>
      </c>
      <c r="G315" s="63">
        <f>SUMIF(In!$B:$B,Stock!$B315,In!F:F)+F317</f>
        <v>0</v>
      </c>
      <c r="H315" s="63">
        <f>SUMIF(In!$B:$B,Stock!$B315,In!G:G)+G317</f>
        <v>0</v>
      </c>
      <c r="I315" s="63">
        <f>SUMIF(In!$B:$B,Stock!$B315,In!H:H)+H317</f>
        <v>0</v>
      </c>
      <c r="J315" s="63">
        <f>SUMIF(In!$B:$B,Stock!$B315,In!I:I)+I317</f>
        <v>0</v>
      </c>
      <c r="K315" s="63">
        <f>SUMIF(In!$B:$B,Stock!$B315,In!J:J)+J317</f>
        <v>0</v>
      </c>
      <c r="L315" s="63">
        <f>SUMIF(In!$B:$B,Stock!$B315,In!K:K)+K317</f>
        <v>0</v>
      </c>
      <c r="M315" s="63">
        <f>SUMIF(In!$B:$B,Stock!$B315,In!L:L)+L317</f>
        <v>0</v>
      </c>
      <c r="N315" s="63">
        <f>SUMIF(In!$B:$B,Stock!$B315,In!M:M)+M317</f>
        <v>0</v>
      </c>
      <c r="O315" s="63">
        <f>SUMIF(In!$B:$B,Stock!$B315,In!N:N)+N317</f>
        <v>0</v>
      </c>
      <c r="P315" s="63">
        <f>SUMIF(In!$B:$B,Stock!$B315,In!O:O)+O317</f>
        <v>0</v>
      </c>
      <c r="Q315" s="63">
        <f>SUMIF(In!$B:$B,Stock!$B315,In!P:P)+P317</f>
        <v>0</v>
      </c>
      <c r="R315" s="63">
        <f>SUMIF(In!$B:$B,Stock!$B315,In!Q:Q)+Q317</f>
        <v>0</v>
      </c>
      <c r="S315" s="63">
        <f>SUMIF(In!$B:$B,Stock!$B315,In!R:R)+R317</f>
        <v>0</v>
      </c>
      <c r="T315" s="63">
        <f>SUMIF(In!$B:$B,Stock!$B315,In!S:S)+S317</f>
        <v>0</v>
      </c>
      <c r="U315" s="63">
        <f>SUMIF(In!$B:$B,Stock!$B315,In!T:T)+T317</f>
        <v>0</v>
      </c>
      <c r="W315" s="64">
        <f t="shared" si="101"/>
        <v>0</v>
      </c>
      <c r="Z315" s="64">
        <f t="shared" si="106"/>
        <v>109</v>
      </c>
      <c r="AA315" s="74" t="str">
        <f>VLOOKUP($Z315,Master!$A:$B,2,FALSE)</f>
        <v>C.stret kotak</v>
      </c>
    </row>
    <row r="316" spans="1:27" ht="15">
      <c r="A316" s="75" t="str">
        <f t="shared" si="102"/>
        <v>C.stret kotakOUT</v>
      </c>
      <c r="B316" s="75" t="str">
        <f t="shared" si="103"/>
        <v>C.stret kotak</v>
      </c>
      <c r="C316" s="52" t="s">
        <v>19</v>
      </c>
      <c r="D316" s="67">
        <f>SUMIF(Out!$B:$B,Stock!$B316,Out!C:C)</f>
        <v>0</v>
      </c>
      <c r="E316" s="67">
        <f>SUMIF(Out!$B:$B,Stock!$B316,Out!D:D)</f>
        <v>0</v>
      </c>
      <c r="F316" s="67">
        <f>SUMIF(Out!$B:$B,Stock!$B316,Out!E:E)</f>
        <v>0</v>
      </c>
      <c r="G316" s="67">
        <f>SUMIF(Out!$B:$B,Stock!$B316,Out!F:F)</f>
        <v>0</v>
      </c>
      <c r="H316" s="67">
        <f>SUMIF(Out!$B:$B,Stock!$B316,Out!G:G)</f>
        <v>0</v>
      </c>
      <c r="I316" s="67">
        <f>SUMIF(Out!$B:$B,Stock!$B316,Out!H:H)</f>
        <v>0</v>
      </c>
      <c r="J316" s="67">
        <f>SUMIF(Out!$B:$B,Stock!$B316,Out!I:I)</f>
        <v>0</v>
      </c>
      <c r="K316" s="67">
        <f>SUMIF(Out!$B:$B,Stock!$B316,Out!J:J)</f>
        <v>0</v>
      </c>
      <c r="L316" s="67">
        <f>SUMIF(Out!$B:$B,Stock!$B316,Out!K:K)</f>
        <v>0</v>
      </c>
      <c r="M316" s="67">
        <f>SUMIF(Out!$B:$B,Stock!$B316,Out!L:L)</f>
        <v>0</v>
      </c>
      <c r="N316" s="67">
        <f>SUMIF(Out!$B:$B,Stock!$B316,Out!M:M)</f>
        <v>0</v>
      </c>
      <c r="O316" s="67">
        <f>SUMIF(Out!$B:$B,Stock!$B316,Out!N:N)</f>
        <v>0</v>
      </c>
      <c r="P316" s="67">
        <f>SUMIF(Out!$B:$B,Stock!$B316,Out!O:O)</f>
        <v>0</v>
      </c>
      <c r="Q316" s="67">
        <f>SUMIF(Out!$B:$B,Stock!$B316,Out!P:P)</f>
        <v>0</v>
      </c>
      <c r="R316" s="67">
        <f>SUMIF(Out!$B:$B,Stock!$B316,Out!Q:Q)</f>
        <v>0</v>
      </c>
      <c r="S316" s="67">
        <f>SUMIF(Out!$B:$B,Stock!$B316,Out!R:R)</f>
        <v>0</v>
      </c>
      <c r="T316" s="67">
        <f>SUMIF(Out!$B:$B,Stock!$B316,Out!S:S)</f>
        <v>0</v>
      </c>
      <c r="U316" s="67">
        <f>SUMIF(Out!$B:$B,Stock!$B316,Out!T:T)</f>
        <v>0</v>
      </c>
      <c r="W316" s="68">
        <f t="shared" si="101"/>
        <v>0</v>
      </c>
      <c r="Z316" s="68">
        <f t="shared" si="106"/>
        <v>109</v>
      </c>
      <c r="AA316" s="76" t="str">
        <f>VLOOKUP($Z316,Master!$A:$B,2,FALSE)</f>
        <v>C.stret kotak</v>
      </c>
    </row>
    <row r="317" spans="1:27" ht="15">
      <c r="A317" s="77" t="str">
        <f t="shared" si="102"/>
        <v>C.stret kotakBALANCE</v>
      </c>
      <c r="B317" s="77" t="str">
        <f t="shared" si="103"/>
        <v>C.stret kotak</v>
      </c>
      <c r="C317" s="53" t="s">
        <v>118</v>
      </c>
      <c r="D317" s="54">
        <f t="shared" ref="D317:U317" si="123">D315-D316</f>
        <v>0</v>
      </c>
      <c r="E317" s="54">
        <f t="shared" si="123"/>
        <v>0</v>
      </c>
      <c r="F317" s="54">
        <f t="shared" si="123"/>
        <v>0</v>
      </c>
      <c r="G317" s="54">
        <f t="shared" si="123"/>
        <v>0</v>
      </c>
      <c r="H317" s="54">
        <f t="shared" si="123"/>
        <v>0</v>
      </c>
      <c r="I317" s="54">
        <f t="shared" si="123"/>
        <v>0</v>
      </c>
      <c r="J317" s="54">
        <f t="shared" si="123"/>
        <v>0</v>
      </c>
      <c r="K317" s="54">
        <f t="shared" si="123"/>
        <v>0</v>
      </c>
      <c r="L317" s="54">
        <f t="shared" si="123"/>
        <v>0</v>
      </c>
      <c r="M317" s="54">
        <f t="shared" si="123"/>
        <v>0</v>
      </c>
      <c r="N317" s="54">
        <f t="shared" si="123"/>
        <v>0</v>
      </c>
      <c r="O317" s="54">
        <f t="shared" si="123"/>
        <v>0</v>
      </c>
      <c r="P317" s="54">
        <f t="shared" si="123"/>
        <v>0</v>
      </c>
      <c r="Q317" s="54">
        <f t="shared" si="123"/>
        <v>0</v>
      </c>
      <c r="R317" s="54">
        <f t="shared" si="123"/>
        <v>0</v>
      </c>
      <c r="S317" s="54">
        <f t="shared" si="123"/>
        <v>0</v>
      </c>
      <c r="T317" s="54">
        <f t="shared" si="123"/>
        <v>0</v>
      </c>
      <c r="U317" s="54">
        <f t="shared" si="123"/>
        <v>0</v>
      </c>
      <c r="W317" s="71">
        <f t="shared" si="101"/>
        <v>0</v>
      </c>
      <c r="Z317" s="71">
        <f t="shared" si="106"/>
        <v>109</v>
      </c>
      <c r="AA317" s="78" t="str">
        <f>VLOOKUP($Z317,Master!$A:$B,2,FALSE)</f>
        <v>C.stret kotak</v>
      </c>
    </row>
    <row r="318" spans="1:27" ht="15">
      <c r="A318" s="73" t="str">
        <f t="shared" si="102"/>
        <v>kaos distro DujatiIN</v>
      </c>
      <c r="B318" s="73" t="str">
        <f t="shared" si="103"/>
        <v>kaos distro Dujati</v>
      </c>
      <c r="C318" s="51" t="s">
        <v>18</v>
      </c>
      <c r="D318" s="63">
        <f>SUMIF(In!$B:$B,Stock!$B318,In!C:C)</f>
        <v>0</v>
      </c>
      <c r="E318" s="63">
        <f>SUMIF(In!$B:$B,Stock!$B318,In!D:D)+D320</f>
        <v>0</v>
      </c>
      <c r="F318" s="63">
        <f>SUMIF(In!$B:$B,Stock!$B318,In!E:E)+E320</f>
        <v>0</v>
      </c>
      <c r="G318" s="63">
        <f>SUMIF(In!$B:$B,Stock!$B318,In!F:F)+F320</f>
        <v>0</v>
      </c>
      <c r="H318" s="63">
        <f>SUMIF(In!$B:$B,Stock!$B318,In!G:G)+G320</f>
        <v>0</v>
      </c>
      <c r="I318" s="63">
        <f>SUMIF(In!$B:$B,Stock!$B318,In!H:H)+H320</f>
        <v>0</v>
      </c>
      <c r="J318" s="63">
        <f>SUMIF(In!$B:$B,Stock!$B318,In!I:I)+I320</f>
        <v>0</v>
      </c>
      <c r="K318" s="63">
        <f>SUMIF(In!$B:$B,Stock!$B318,In!J:J)+J320</f>
        <v>0</v>
      </c>
      <c r="L318" s="63">
        <f>SUMIF(In!$B:$B,Stock!$B318,In!K:K)+K320</f>
        <v>0</v>
      </c>
      <c r="M318" s="63">
        <f>SUMIF(In!$B:$B,Stock!$B318,In!L:L)+L320</f>
        <v>0</v>
      </c>
      <c r="N318" s="63">
        <f>SUMIF(In!$B:$B,Stock!$B318,In!M:M)+M320</f>
        <v>0</v>
      </c>
      <c r="O318" s="63">
        <f>SUMIF(In!$B:$B,Stock!$B318,In!N:N)+N320</f>
        <v>0</v>
      </c>
      <c r="P318" s="63">
        <f>SUMIF(In!$B:$B,Stock!$B318,In!O:O)+O320</f>
        <v>0</v>
      </c>
      <c r="Q318" s="63">
        <f>SUMIF(In!$B:$B,Stock!$B318,In!P:P)+P320</f>
        <v>0</v>
      </c>
      <c r="R318" s="63">
        <f>SUMIF(In!$B:$B,Stock!$B318,In!Q:Q)+Q320</f>
        <v>0</v>
      </c>
      <c r="S318" s="63">
        <f>SUMIF(In!$B:$B,Stock!$B318,In!R:R)+R320</f>
        <v>0</v>
      </c>
      <c r="T318" s="63">
        <f>SUMIF(In!$B:$B,Stock!$B318,In!S:S)+S320</f>
        <v>0</v>
      </c>
      <c r="U318" s="63">
        <f>SUMIF(In!$B:$B,Stock!$B318,In!T:T)+T320</f>
        <v>0</v>
      </c>
      <c r="W318" s="64">
        <f t="shared" si="101"/>
        <v>0</v>
      </c>
      <c r="Z318" s="64">
        <f t="shared" si="106"/>
        <v>110</v>
      </c>
      <c r="AA318" s="74" t="str">
        <f>VLOOKUP($Z318,Master!$A:$B,2,FALSE)</f>
        <v>kaos distro Dujati</v>
      </c>
    </row>
    <row r="319" spans="1:27" ht="15">
      <c r="A319" s="75" t="str">
        <f t="shared" si="102"/>
        <v>kaos distro DujatiOUT</v>
      </c>
      <c r="B319" s="75" t="str">
        <f t="shared" si="103"/>
        <v>kaos distro Dujati</v>
      </c>
      <c r="C319" s="52" t="s">
        <v>19</v>
      </c>
      <c r="D319" s="67">
        <f>SUMIF(Out!$B:$B,Stock!$B319,Out!C:C)</f>
        <v>0</v>
      </c>
      <c r="E319" s="67">
        <f>SUMIF(Out!$B:$B,Stock!$B319,Out!D:D)</f>
        <v>0</v>
      </c>
      <c r="F319" s="67">
        <f>SUMIF(Out!$B:$B,Stock!$B319,Out!E:E)</f>
        <v>0</v>
      </c>
      <c r="G319" s="67">
        <f>SUMIF(Out!$B:$B,Stock!$B319,Out!F:F)</f>
        <v>0</v>
      </c>
      <c r="H319" s="67">
        <f>SUMIF(Out!$B:$B,Stock!$B319,Out!G:G)</f>
        <v>0</v>
      </c>
      <c r="I319" s="67">
        <f>SUMIF(Out!$B:$B,Stock!$B319,Out!H:H)</f>
        <v>0</v>
      </c>
      <c r="J319" s="67">
        <f>SUMIF(Out!$B:$B,Stock!$B319,Out!I:I)</f>
        <v>0</v>
      </c>
      <c r="K319" s="67">
        <f>SUMIF(Out!$B:$B,Stock!$B319,Out!J:J)</f>
        <v>0</v>
      </c>
      <c r="L319" s="67">
        <f>SUMIF(Out!$B:$B,Stock!$B319,Out!K:K)</f>
        <v>0</v>
      </c>
      <c r="M319" s="67">
        <f>SUMIF(Out!$B:$B,Stock!$B319,Out!L:L)</f>
        <v>0</v>
      </c>
      <c r="N319" s="67">
        <f>SUMIF(Out!$B:$B,Stock!$B319,Out!M:M)</f>
        <v>0</v>
      </c>
      <c r="O319" s="67">
        <f>SUMIF(Out!$B:$B,Stock!$B319,Out!N:N)</f>
        <v>0</v>
      </c>
      <c r="P319" s="67">
        <f>SUMIF(Out!$B:$B,Stock!$B319,Out!O:O)</f>
        <v>0</v>
      </c>
      <c r="Q319" s="67">
        <f>SUMIF(Out!$B:$B,Stock!$B319,Out!P:P)</f>
        <v>0</v>
      </c>
      <c r="R319" s="67">
        <f>SUMIF(Out!$B:$B,Stock!$B319,Out!Q:Q)</f>
        <v>0</v>
      </c>
      <c r="S319" s="67">
        <f>SUMIF(Out!$B:$B,Stock!$B319,Out!R:R)</f>
        <v>0</v>
      </c>
      <c r="T319" s="67">
        <f>SUMIF(Out!$B:$B,Stock!$B319,Out!S:S)</f>
        <v>0</v>
      </c>
      <c r="U319" s="67">
        <f>SUMIF(Out!$B:$B,Stock!$B319,Out!T:T)</f>
        <v>0</v>
      </c>
      <c r="W319" s="68">
        <f t="shared" si="101"/>
        <v>0</v>
      </c>
      <c r="Z319" s="68">
        <f t="shared" si="106"/>
        <v>110</v>
      </c>
      <c r="AA319" s="76" t="str">
        <f>VLOOKUP($Z319,Master!$A:$B,2,FALSE)</f>
        <v>kaos distro Dujati</v>
      </c>
    </row>
    <row r="320" spans="1:27" ht="15">
      <c r="A320" s="77" t="str">
        <f t="shared" si="102"/>
        <v>kaos distro DujatiBALANCE</v>
      </c>
      <c r="B320" s="77" t="str">
        <f t="shared" si="103"/>
        <v>kaos distro Dujati</v>
      </c>
      <c r="C320" s="53" t="s">
        <v>118</v>
      </c>
      <c r="D320" s="54">
        <f t="shared" ref="D320:U320" si="124">D318-D319</f>
        <v>0</v>
      </c>
      <c r="E320" s="54">
        <f t="shared" si="124"/>
        <v>0</v>
      </c>
      <c r="F320" s="54">
        <f t="shared" si="124"/>
        <v>0</v>
      </c>
      <c r="G320" s="54">
        <f t="shared" si="124"/>
        <v>0</v>
      </c>
      <c r="H320" s="54">
        <f t="shared" si="124"/>
        <v>0</v>
      </c>
      <c r="I320" s="54">
        <f t="shared" si="124"/>
        <v>0</v>
      </c>
      <c r="J320" s="54">
        <f t="shared" si="124"/>
        <v>0</v>
      </c>
      <c r="K320" s="54">
        <f t="shared" si="124"/>
        <v>0</v>
      </c>
      <c r="L320" s="54">
        <f t="shared" si="124"/>
        <v>0</v>
      </c>
      <c r="M320" s="54">
        <f t="shared" si="124"/>
        <v>0</v>
      </c>
      <c r="N320" s="54">
        <f t="shared" si="124"/>
        <v>0</v>
      </c>
      <c r="O320" s="54">
        <f t="shared" si="124"/>
        <v>0</v>
      </c>
      <c r="P320" s="54">
        <f t="shared" si="124"/>
        <v>0</v>
      </c>
      <c r="Q320" s="54">
        <f t="shared" si="124"/>
        <v>0</v>
      </c>
      <c r="R320" s="54">
        <f t="shared" si="124"/>
        <v>0</v>
      </c>
      <c r="S320" s="54">
        <f t="shared" si="124"/>
        <v>0</v>
      </c>
      <c r="T320" s="54">
        <f t="shared" si="124"/>
        <v>0</v>
      </c>
      <c r="U320" s="54">
        <f t="shared" si="124"/>
        <v>0</v>
      </c>
      <c r="W320" s="71">
        <f t="shared" si="101"/>
        <v>0</v>
      </c>
      <c r="Z320" s="71">
        <f t="shared" si="106"/>
        <v>110</v>
      </c>
      <c r="AA320" s="78" t="str">
        <f>VLOOKUP($Z320,Master!$A:$B,2,FALSE)</f>
        <v>kaos distro Dujati</v>
      </c>
    </row>
    <row r="321" spans="1:27" ht="15">
      <c r="A321" s="73" t="str">
        <f t="shared" si="102"/>
        <v>daster kalong lelangIN</v>
      </c>
      <c r="B321" s="73" t="str">
        <f t="shared" si="103"/>
        <v>daster kalong lelang</v>
      </c>
      <c r="C321" s="51" t="s">
        <v>18</v>
      </c>
      <c r="D321" s="63">
        <f>SUMIF(In!$B:$B,Stock!$B321,In!C:C)</f>
        <v>0</v>
      </c>
      <c r="E321" s="63">
        <f>SUMIF(In!$B:$B,Stock!$B321,In!D:D)+D323</f>
        <v>0</v>
      </c>
      <c r="F321" s="63">
        <f>SUMIF(In!$B:$B,Stock!$B321,In!E:E)+E323</f>
        <v>0</v>
      </c>
      <c r="G321" s="63">
        <f>SUMIF(In!$B:$B,Stock!$B321,In!F:F)+F323</f>
        <v>0</v>
      </c>
      <c r="H321" s="63">
        <f>SUMIF(In!$B:$B,Stock!$B321,In!G:G)+G323</f>
        <v>0</v>
      </c>
      <c r="I321" s="63">
        <f>SUMIF(In!$B:$B,Stock!$B321,In!H:H)+H323</f>
        <v>0</v>
      </c>
      <c r="J321" s="63">
        <f>SUMIF(In!$B:$B,Stock!$B321,In!I:I)+I323</f>
        <v>0</v>
      </c>
      <c r="K321" s="63">
        <f>SUMIF(In!$B:$B,Stock!$B321,In!J:J)+J323</f>
        <v>0</v>
      </c>
      <c r="L321" s="63">
        <f>SUMIF(In!$B:$B,Stock!$B321,In!K:K)+K323</f>
        <v>0</v>
      </c>
      <c r="M321" s="63">
        <f>SUMIF(In!$B:$B,Stock!$B321,In!L:L)+L323</f>
        <v>0</v>
      </c>
      <c r="N321" s="63">
        <f>SUMIF(In!$B:$B,Stock!$B321,In!M:M)+M323</f>
        <v>0</v>
      </c>
      <c r="O321" s="63">
        <f>SUMIF(In!$B:$B,Stock!$B321,In!N:N)+N323</f>
        <v>0</v>
      </c>
      <c r="P321" s="63">
        <f>SUMIF(In!$B:$B,Stock!$B321,In!O:O)+O323</f>
        <v>0</v>
      </c>
      <c r="Q321" s="63">
        <f>SUMIF(In!$B:$B,Stock!$B321,In!P:P)+P323</f>
        <v>0</v>
      </c>
      <c r="R321" s="63">
        <f>SUMIF(In!$B:$B,Stock!$B321,In!Q:Q)+Q323</f>
        <v>0</v>
      </c>
      <c r="S321" s="63">
        <f>SUMIF(In!$B:$B,Stock!$B321,In!R:R)+R323</f>
        <v>0</v>
      </c>
      <c r="T321" s="63">
        <f>SUMIF(In!$B:$B,Stock!$B321,In!S:S)+S323</f>
        <v>0</v>
      </c>
      <c r="U321" s="63">
        <f>SUMIF(In!$B:$B,Stock!$B321,In!T:T)+T323</f>
        <v>0</v>
      </c>
      <c r="W321" s="64">
        <f t="shared" si="101"/>
        <v>0</v>
      </c>
      <c r="Z321" s="64">
        <f t="shared" si="106"/>
        <v>111</v>
      </c>
      <c r="AA321" s="74" t="str">
        <f>VLOOKUP($Z321,Master!$A:$B,2,FALSE)</f>
        <v>daster kalong lelang</v>
      </c>
    </row>
    <row r="322" spans="1:27" ht="15">
      <c r="A322" s="75" t="str">
        <f t="shared" si="102"/>
        <v>daster kalong lelangOUT</v>
      </c>
      <c r="B322" s="75" t="str">
        <f t="shared" si="103"/>
        <v>daster kalong lelang</v>
      </c>
      <c r="C322" s="52" t="s">
        <v>19</v>
      </c>
      <c r="D322" s="67">
        <f>SUMIF(Out!$B:$B,Stock!$B322,Out!C:C)</f>
        <v>0</v>
      </c>
      <c r="E322" s="67">
        <f>SUMIF(Out!$B:$B,Stock!$B322,Out!D:D)</f>
        <v>0</v>
      </c>
      <c r="F322" s="67">
        <f>SUMIF(Out!$B:$B,Stock!$B322,Out!E:E)</f>
        <v>0</v>
      </c>
      <c r="G322" s="67">
        <f>SUMIF(Out!$B:$B,Stock!$B322,Out!F:F)</f>
        <v>0</v>
      </c>
      <c r="H322" s="67">
        <f>SUMIF(Out!$B:$B,Stock!$B322,Out!G:G)</f>
        <v>0</v>
      </c>
      <c r="I322" s="67">
        <f>SUMIF(Out!$B:$B,Stock!$B322,Out!H:H)</f>
        <v>0</v>
      </c>
      <c r="J322" s="67">
        <f>SUMIF(Out!$B:$B,Stock!$B322,Out!I:I)</f>
        <v>0</v>
      </c>
      <c r="K322" s="67">
        <f>SUMIF(Out!$B:$B,Stock!$B322,Out!J:J)</f>
        <v>0</v>
      </c>
      <c r="L322" s="67">
        <f>SUMIF(Out!$B:$B,Stock!$B322,Out!K:K)</f>
        <v>0</v>
      </c>
      <c r="M322" s="67">
        <f>SUMIF(Out!$B:$B,Stock!$B322,Out!L:L)</f>
        <v>0</v>
      </c>
      <c r="N322" s="67">
        <f>SUMIF(Out!$B:$B,Stock!$B322,Out!M:M)</f>
        <v>0</v>
      </c>
      <c r="O322" s="67">
        <f>SUMIF(Out!$B:$B,Stock!$B322,Out!N:N)</f>
        <v>0</v>
      </c>
      <c r="P322" s="67">
        <f>SUMIF(Out!$B:$B,Stock!$B322,Out!O:O)</f>
        <v>0</v>
      </c>
      <c r="Q322" s="67">
        <f>SUMIF(Out!$B:$B,Stock!$B322,Out!P:P)</f>
        <v>0</v>
      </c>
      <c r="R322" s="67">
        <f>SUMIF(Out!$B:$B,Stock!$B322,Out!Q:Q)</f>
        <v>0</v>
      </c>
      <c r="S322" s="67">
        <f>SUMIF(Out!$B:$B,Stock!$B322,Out!R:R)</f>
        <v>0</v>
      </c>
      <c r="T322" s="67">
        <f>SUMIF(Out!$B:$B,Stock!$B322,Out!S:S)</f>
        <v>0</v>
      </c>
      <c r="U322" s="67">
        <f>SUMIF(Out!$B:$B,Stock!$B322,Out!T:T)</f>
        <v>0</v>
      </c>
      <c r="W322" s="68">
        <f t="shared" si="101"/>
        <v>0</v>
      </c>
      <c r="Z322" s="68">
        <f t="shared" si="106"/>
        <v>111</v>
      </c>
      <c r="AA322" s="76" t="str">
        <f>VLOOKUP($Z322,Master!$A:$B,2,FALSE)</f>
        <v>daster kalong lelang</v>
      </c>
    </row>
    <row r="323" spans="1:27" ht="15">
      <c r="A323" s="77" t="str">
        <f t="shared" si="102"/>
        <v>daster kalong lelangBALANCE</v>
      </c>
      <c r="B323" s="77" t="str">
        <f t="shared" si="103"/>
        <v>daster kalong lelang</v>
      </c>
      <c r="C323" s="53" t="s">
        <v>118</v>
      </c>
      <c r="D323" s="54">
        <f t="shared" ref="D323:U323" si="125">D321-D322</f>
        <v>0</v>
      </c>
      <c r="E323" s="54">
        <f t="shared" si="125"/>
        <v>0</v>
      </c>
      <c r="F323" s="54">
        <f t="shared" si="125"/>
        <v>0</v>
      </c>
      <c r="G323" s="54">
        <f t="shared" si="125"/>
        <v>0</v>
      </c>
      <c r="H323" s="54">
        <f t="shared" si="125"/>
        <v>0</v>
      </c>
      <c r="I323" s="54">
        <f t="shared" si="125"/>
        <v>0</v>
      </c>
      <c r="J323" s="54">
        <f t="shared" si="125"/>
        <v>0</v>
      </c>
      <c r="K323" s="54">
        <f t="shared" si="125"/>
        <v>0</v>
      </c>
      <c r="L323" s="54">
        <f t="shared" si="125"/>
        <v>0</v>
      </c>
      <c r="M323" s="54">
        <f t="shared" si="125"/>
        <v>0</v>
      </c>
      <c r="N323" s="54">
        <f t="shared" si="125"/>
        <v>0</v>
      </c>
      <c r="O323" s="54">
        <f t="shared" si="125"/>
        <v>0</v>
      </c>
      <c r="P323" s="54">
        <f t="shared" si="125"/>
        <v>0</v>
      </c>
      <c r="Q323" s="54">
        <f t="shared" si="125"/>
        <v>0</v>
      </c>
      <c r="R323" s="54">
        <f t="shared" si="125"/>
        <v>0</v>
      </c>
      <c r="S323" s="54">
        <f t="shared" si="125"/>
        <v>0</v>
      </c>
      <c r="T323" s="54">
        <f t="shared" si="125"/>
        <v>0</v>
      </c>
      <c r="U323" s="54">
        <f t="shared" si="125"/>
        <v>0</v>
      </c>
      <c r="W323" s="71">
        <f t="shared" si="101"/>
        <v>0</v>
      </c>
      <c r="Z323" s="71">
        <f t="shared" si="106"/>
        <v>111</v>
      </c>
      <c r="AA323" s="78" t="str">
        <f>VLOOKUP($Z323,Master!$A:$B,2,FALSE)</f>
        <v>daster kalong lelang</v>
      </c>
    </row>
    <row r="324" spans="1:27" ht="15">
      <c r="A324" s="73" t="str">
        <f t="shared" si="102"/>
        <v>celana syahriniIN</v>
      </c>
      <c r="B324" s="73" t="str">
        <f t="shared" si="103"/>
        <v>celana syahrini</v>
      </c>
      <c r="C324" s="51" t="s">
        <v>18</v>
      </c>
      <c r="D324" s="63">
        <f>SUMIF(In!$B:$B,Stock!$B324,In!C:C)</f>
        <v>0</v>
      </c>
      <c r="E324" s="63">
        <f>SUMIF(In!$B:$B,Stock!$B324,In!D:D)+D326</f>
        <v>0</v>
      </c>
      <c r="F324" s="63">
        <f>SUMIF(In!$B:$B,Stock!$B324,In!E:E)+E326</f>
        <v>0</v>
      </c>
      <c r="G324" s="63">
        <f>SUMIF(In!$B:$B,Stock!$B324,In!F:F)+F326</f>
        <v>0</v>
      </c>
      <c r="H324" s="63">
        <f>SUMIF(In!$B:$B,Stock!$B324,In!G:G)+G326</f>
        <v>0</v>
      </c>
      <c r="I324" s="63">
        <f>SUMIF(In!$B:$B,Stock!$B324,In!H:H)+H326</f>
        <v>0</v>
      </c>
      <c r="J324" s="63">
        <f>SUMIF(In!$B:$B,Stock!$B324,In!I:I)+I326</f>
        <v>0</v>
      </c>
      <c r="K324" s="63">
        <f>SUMIF(In!$B:$B,Stock!$B324,In!J:J)+J326</f>
        <v>0</v>
      </c>
      <c r="L324" s="63">
        <f>SUMIF(In!$B:$B,Stock!$B324,In!K:K)+K326</f>
        <v>0</v>
      </c>
      <c r="M324" s="63">
        <f>SUMIF(In!$B:$B,Stock!$B324,In!L:L)+L326</f>
        <v>0</v>
      </c>
      <c r="N324" s="63">
        <f>SUMIF(In!$B:$B,Stock!$B324,In!M:M)+M326</f>
        <v>0</v>
      </c>
      <c r="O324" s="63">
        <f>SUMIF(In!$B:$B,Stock!$B324,In!N:N)+N326</f>
        <v>0</v>
      </c>
      <c r="P324" s="63">
        <f>SUMIF(In!$B:$B,Stock!$B324,In!O:O)+O326</f>
        <v>0</v>
      </c>
      <c r="Q324" s="63">
        <f>SUMIF(In!$B:$B,Stock!$B324,In!P:P)+P326</f>
        <v>0</v>
      </c>
      <c r="R324" s="63">
        <f>SUMIF(In!$B:$B,Stock!$B324,In!Q:Q)+Q326</f>
        <v>0</v>
      </c>
      <c r="S324" s="63">
        <f>SUMIF(In!$B:$B,Stock!$B324,In!R:R)+R326</f>
        <v>0</v>
      </c>
      <c r="T324" s="63">
        <f>SUMIF(In!$B:$B,Stock!$B324,In!S:S)+S326</f>
        <v>0</v>
      </c>
      <c r="U324" s="63">
        <f>SUMIF(In!$B:$B,Stock!$B324,In!T:T)+T326</f>
        <v>0</v>
      </c>
      <c r="W324" s="64">
        <f t="shared" si="101"/>
        <v>0</v>
      </c>
      <c r="Z324" s="64">
        <f t="shared" si="106"/>
        <v>112</v>
      </c>
      <c r="AA324" s="74" t="str">
        <f>VLOOKUP($Z324,Master!$A:$B,2,FALSE)</f>
        <v>celana syahrini</v>
      </c>
    </row>
    <row r="325" spans="1:27" ht="15">
      <c r="A325" s="75" t="str">
        <f t="shared" si="102"/>
        <v>celana syahriniOUT</v>
      </c>
      <c r="B325" s="75" t="str">
        <f t="shared" si="103"/>
        <v>celana syahrini</v>
      </c>
      <c r="C325" s="52" t="s">
        <v>19</v>
      </c>
      <c r="D325" s="67">
        <f>SUMIF(Out!$B:$B,Stock!$B325,Out!C:C)</f>
        <v>0</v>
      </c>
      <c r="E325" s="67">
        <f>SUMIF(Out!$B:$B,Stock!$B325,Out!D:D)</f>
        <v>0</v>
      </c>
      <c r="F325" s="67">
        <f>SUMIF(Out!$B:$B,Stock!$B325,Out!E:E)</f>
        <v>0</v>
      </c>
      <c r="G325" s="67">
        <f>SUMIF(Out!$B:$B,Stock!$B325,Out!F:F)</f>
        <v>0</v>
      </c>
      <c r="H325" s="67">
        <f>SUMIF(Out!$B:$B,Stock!$B325,Out!G:G)</f>
        <v>0</v>
      </c>
      <c r="I325" s="67">
        <f>SUMIF(Out!$B:$B,Stock!$B325,Out!H:H)</f>
        <v>0</v>
      </c>
      <c r="J325" s="67">
        <f>SUMIF(Out!$B:$B,Stock!$B325,Out!I:I)</f>
        <v>0</v>
      </c>
      <c r="K325" s="67">
        <f>SUMIF(Out!$B:$B,Stock!$B325,Out!J:J)</f>
        <v>0</v>
      </c>
      <c r="L325" s="67">
        <f>SUMIF(Out!$B:$B,Stock!$B325,Out!K:K)</f>
        <v>0</v>
      </c>
      <c r="M325" s="67">
        <f>SUMIF(Out!$B:$B,Stock!$B325,Out!L:L)</f>
        <v>0</v>
      </c>
      <c r="N325" s="67">
        <f>SUMIF(Out!$B:$B,Stock!$B325,Out!M:M)</f>
        <v>0</v>
      </c>
      <c r="O325" s="67">
        <f>SUMIF(Out!$B:$B,Stock!$B325,Out!N:N)</f>
        <v>0</v>
      </c>
      <c r="P325" s="67">
        <f>SUMIF(Out!$B:$B,Stock!$B325,Out!O:O)</f>
        <v>0</v>
      </c>
      <c r="Q325" s="67">
        <f>SUMIF(Out!$B:$B,Stock!$B325,Out!P:P)</f>
        <v>0</v>
      </c>
      <c r="R325" s="67">
        <f>SUMIF(Out!$B:$B,Stock!$B325,Out!Q:Q)</f>
        <v>0</v>
      </c>
      <c r="S325" s="67">
        <f>SUMIF(Out!$B:$B,Stock!$B325,Out!R:R)</f>
        <v>0</v>
      </c>
      <c r="T325" s="67">
        <f>SUMIF(Out!$B:$B,Stock!$B325,Out!S:S)</f>
        <v>0</v>
      </c>
      <c r="U325" s="67">
        <f>SUMIF(Out!$B:$B,Stock!$B325,Out!T:T)</f>
        <v>0</v>
      </c>
      <c r="W325" s="68">
        <f t="shared" si="101"/>
        <v>0</v>
      </c>
      <c r="Z325" s="68">
        <f t="shared" si="106"/>
        <v>112</v>
      </c>
      <c r="AA325" s="76" t="str">
        <f>VLOOKUP($Z325,Master!$A:$B,2,FALSE)</f>
        <v>celana syahrini</v>
      </c>
    </row>
    <row r="326" spans="1:27" ht="15">
      <c r="A326" s="77" t="str">
        <f t="shared" si="102"/>
        <v>celana syahriniBALANCE</v>
      </c>
      <c r="B326" s="77" t="str">
        <f t="shared" si="103"/>
        <v>celana syahrini</v>
      </c>
      <c r="C326" s="53" t="s">
        <v>118</v>
      </c>
      <c r="D326" s="54">
        <f t="shared" ref="D326:U326" si="126">D324-D325</f>
        <v>0</v>
      </c>
      <c r="E326" s="54">
        <f t="shared" si="126"/>
        <v>0</v>
      </c>
      <c r="F326" s="54">
        <f t="shared" si="126"/>
        <v>0</v>
      </c>
      <c r="G326" s="54">
        <f t="shared" si="126"/>
        <v>0</v>
      </c>
      <c r="H326" s="54">
        <f t="shared" si="126"/>
        <v>0</v>
      </c>
      <c r="I326" s="54">
        <f t="shared" si="126"/>
        <v>0</v>
      </c>
      <c r="J326" s="54">
        <f t="shared" si="126"/>
        <v>0</v>
      </c>
      <c r="K326" s="54">
        <f t="shared" si="126"/>
        <v>0</v>
      </c>
      <c r="L326" s="54">
        <f t="shared" si="126"/>
        <v>0</v>
      </c>
      <c r="M326" s="54">
        <f t="shared" si="126"/>
        <v>0</v>
      </c>
      <c r="N326" s="54">
        <f t="shared" si="126"/>
        <v>0</v>
      </c>
      <c r="O326" s="54">
        <f t="shared" si="126"/>
        <v>0</v>
      </c>
      <c r="P326" s="54">
        <f t="shared" si="126"/>
        <v>0</v>
      </c>
      <c r="Q326" s="54">
        <f t="shared" si="126"/>
        <v>0</v>
      </c>
      <c r="R326" s="54">
        <f t="shared" si="126"/>
        <v>0</v>
      </c>
      <c r="S326" s="54">
        <f t="shared" si="126"/>
        <v>0</v>
      </c>
      <c r="T326" s="54">
        <f t="shared" si="126"/>
        <v>0</v>
      </c>
      <c r="U326" s="54">
        <f t="shared" si="126"/>
        <v>0</v>
      </c>
      <c r="W326" s="71">
        <f t="shared" ref="W326:W389" si="127">SUM(D326:U326)</f>
        <v>0</v>
      </c>
      <c r="Z326" s="71">
        <f t="shared" si="106"/>
        <v>112</v>
      </c>
      <c r="AA326" s="78" t="str">
        <f>VLOOKUP($Z326,Master!$A:$B,2,FALSE)</f>
        <v>celana syahrini</v>
      </c>
    </row>
    <row r="327" spans="1:27" ht="15">
      <c r="A327" s="73" t="str">
        <f t="shared" ref="A327:A390" si="128">B327&amp;C327</f>
        <v>blouse syahriniIN</v>
      </c>
      <c r="B327" s="73" t="str">
        <f t="shared" ref="B327:B390" si="129">AA327</f>
        <v>blouse syahrini</v>
      </c>
      <c r="C327" s="51" t="s">
        <v>18</v>
      </c>
      <c r="D327" s="63">
        <f>SUMIF(In!$B:$B,Stock!$B327,In!C:C)</f>
        <v>0</v>
      </c>
      <c r="E327" s="63">
        <f>SUMIF(In!$B:$B,Stock!$B327,In!D:D)+D329</f>
        <v>0</v>
      </c>
      <c r="F327" s="63">
        <f>SUMIF(In!$B:$B,Stock!$B327,In!E:E)+E329</f>
        <v>0</v>
      </c>
      <c r="G327" s="63">
        <f>SUMIF(In!$B:$B,Stock!$B327,In!F:F)+F329</f>
        <v>0</v>
      </c>
      <c r="H327" s="63">
        <f>SUMIF(In!$B:$B,Stock!$B327,In!G:G)+G329</f>
        <v>0</v>
      </c>
      <c r="I327" s="63">
        <f>SUMIF(In!$B:$B,Stock!$B327,In!H:H)+H329</f>
        <v>0</v>
      </c>
      <c r="J327" s="63">
        <f>SUMIF(In!$B:$B,Stock!$B327,In!I:I)+I329</f>
        <v>0</v>
      </c>
      <c r="K327" s="63">
        <f>SUMIF(In!$B:$B,Stock!$B327,In!J:J)+J329</f>
        <v>0</v>
      </c>
      <c r="L327" s="63">
        <f>SUMIF(In!$B:$B,Stock!$B327,In!K:K)+K329</f>
        <v>0</v>
      </c>
      <c r="M327" s="63">
        <f>SUMIF(In!$B:$B,Stock!$B327,In!L:L)+L329</f>
        <v>0</v>
      </c>
      <c r="N327" s="63">
        <f>SUMIF(In!$B:$B,Stock!$B327,In!M:M)+M329</f>
        <v>0</v>
      </c>
      <c r="O327" s="63">
        <f>SUMIF(In!$B:$B,Stock!$B327,In!N:N)+N329</f>
        <v>0</v>
      </c>
      <c r="P327" s="63">
        <f>SUMIF(In!$B:$B,Stock!$B327,In!O:O)+O329</f>
        <v>0</v>
      </c>
      <c r="Q327" s="63">
        <f>SUMIF(In!$B:$B,Stock!$B327,In!P:P)+P329</f>
        <v>0</v>
      </c>
      <c r="R327" s="63">
        <f>SUMIF(In!$B:$B,Stock!$B327,In!Q:Q)+Q329</f>
        <v>0</v>
      </c>
      <c r="S327" s="63">
        <f>SUMIF(In!$B:$B,Stock!$B327,In!R:R)+R329</f>
        <v>0</v>
      </c>
      <c r="T327" s="63">
        <f>SUMIF(In!$B:$B,Stock!$B327,In!S:S)+S329</f>
        <v>0</v>
      </c>
      <c r="U327" s="63">
        <f>SUMIF(In!$B:$B,Stock!$B327,In!T:T)+T329</f>
        <v>0</v>
      </c>
      <c r="W327" s="64">
        <f t="shared" si="127"/>
        <v>0</v>
      </c>
      <c r="Z327" s="64">
        <f t="shared" si="106"/>
        <v>113</v>
      </c>
      <c r="AA327" s="74" t="str">
        <f>VLOOKUP($Z327,Master!$A:$B,2,FALSE)</f>
        <v>blouse syahrini</v>
      </c>
    </row>
    <row r="328" spans="1:27" ht="15">
      <c r="A328" s="75" t="str">
        <f t="shared" si="128"/>
        <v>blouse syahriniOUT</v>
      </c>
      <c r="B328" s="75" t="str">
        <f t="shared" si="129"/>
        <v>blouse syahrini</v>
      </c>
      <c r="C328" s="52" t="s">
        <v>19</v>
      </c>
      <c r="D328" s="67">
        <f>SUMIF(Out!$B:$B,Stock!$B328,Out!C:C)</f>
        <v>0</v>
      </c>
      <c r="E328" s="67">
        <f>SUMIF(Out!$B:$B,Stock!$B328,Out!D:D)</f>
        <v>0</v>
      </c>
      <c r="F328" s="67">
        <f>SUMIF(Out!$B:$B,Stock!$B328,Out!E:E)</f>
        <v>0</v>
      </c>
      <c r="G328" s="67">
        <f>SUMIF(Out!$B:$B,Stock!$B328,Out!F:F)</f>
        <v>0</v>
      </c>
      <c r="H328" s="67">
        <f>SUMIF(Out!$B:$B,Stock!$B328,Out!G:G)</f>
        <v>0</v>
      </c>
      <c r="I328" s="67">
        <f>SUMIF(Out!$B:$B,Stock!$B328,Out!H:H)</f>
        <v>0</v>
      </c>
      <c r="J328" s="67">
        <f>SUMIF(Out!$B:$B,Stock!$B328,Out!I:I)</f>
        <v>0</v>
      </c>
      <c r="K328" s="67">
        <f>SUMIF(Out!$B:$B,Stock!$B328,Out!J:J)</f>
        <v>0</v>
      </c>
      <c r="L328" s="67">
        <f>SUMIF(Out!$B:$B,Stock!$B328,Out!K:K)</f>
        <v>0</v>
      </c>
      <c r="M328" s="67">
        <f>SUMIF(Out!$B:$B,Stock!$B328,Out!L:L)</f>
        <v>0</v>
      </c>
      <c r="N328" s="67">
        <f>SUMIF(Out!$B:$B,Stock!$B328,Out!M:M)</f>
        <v>0</v>
      </c>
      <c r="O328" s="67">
        <f>SUMIF(Out!$B:$B,Stock!$B328,Out!N:N)</f>
        <v>0</v>
      </c>
      <c r="P328" s="67">
        <f>SUMIF(Out!$B:$B,Stock!$B328,Out!O:O)</f>
        <v>0</v>
      </c>
      <c r="Q328" s="67">
        <f>SUMIF(Out!$B:$B,Stock!$B328,Out!P:P)</f>
        <v>0</v>
      </c>
      <c r="R328" s="67">
        <f>SUMIF(Out!$B:$B,Stock!$B328,Out!Q:Q)</f>
        <v>0</v>
      </c>
      <c r="S328" s="67">
        <f>SUMIF(Out!$B:$B,Stock!$B328,Out!R:R)</f>
        <v>0</v>
      </c>
      <c r="T328" s="67">
        <f>SUMIF(Out!$B:$B,Stock!$B328,Out!S:S)</f>
        <v>0</v>
      </c>
      <c r="U328" s="67">
        <f>SUMIF(Out!$B:$B,Stock!$B328,Out!T:T)</f>
        <v>0</v>
      </c>
      <c r="W328" s="68">
        <f t="shared" si="127"/>
        <v>0</v>
      </c>
      <c r="Z328" s="68">
        <f t="shared" si="106"/>
        <v>113</v>
      </c>
      <c r="AA328" s="76" t="str">
        <f>VLOOKUP($Z328,Master!$A:$B,2,FALSE)</f>
        <v>blouse syahrini</v>
      </c>
    </row>
    <row r="329" spans="1:27" ht="15">
      <c r="A329" s="77" t="str">
        <f t="shared" si="128"/>
        <v>blouse syahriniBALANCE</v>
      </c>
      <c r="B329" s="77" t="str">
        <f t="shared" si="129"/>
        <v>blouse syahrini</v>
      </c>
      <c r="C329" s="53" t="s">
        <v>118</v>
      </c>
      <c r="D329" s="54">
        <f t="shared" ref="D329:U329" si="130">D327-D328</f>
        <v>0</v>
      </c>
      <c r="E329" s="54">
        <f t="shared" si="130"/>
        <v>0</v>
      </c>
      <c r="F329" s="54">
        <f t="shared" si="130"/>
        <v>0</v>
      </c>
      <c r="G329" s="54">
        <f t="shared" si="130"/>
        <v>0</v>
      </c>
      <c r="H329" s="54">
        <f t="shared" si="130"/>
        <v>0</v>
      </c>
      <c r="I329" s="54">
        <f t="shared" si="130"/>
        <v>0</v>
      </c>
      <c r="J329" s="54">
        <f t="shared" si="130"/>
        <v>0</v>
      </c>
      <c r="K329" s="54">
        <f t="shared" si="130"/>
        <v>0</v>
      </c>
      <c r="L329" s="54">
        <f t="shared" si="130"/>
        <v>0</v>
      </c>
      <c r="M329" s="54">
        <f t="shared" si="130"/>
        <v>0</v>
      </c>
      <c r="N329" s="54">
        <f t="shared" si="130"/>
        <v>0</v>
      </c>
      <c r="O329" s="54">
        <f t="shared" si="130"/>
        <v>0</v>
      </c>
      <c r="P329" s="54">
        <f t="shared" si="130"/>
        <v>0</v>
      </c>
      <c r="Q329" s="54">
        <f t="shared" si="130"/>
        <v>0</v>
      </c>
      <c r="R329" s="54">
        <f t="shared" si="130"/>
        <v>0</v>
      </c>
      <c r="S329" s="54">
        <f t="shared" si="130"/>
        <v>0</v>
      </c>
      <c r="T329" s="54">
        <f t="shared" si="130"/>
        <v>0</v>
      </c>
      <c r="U329" s="54">
        <f t="shared" si="130"/>
        <v>0</v>
      </c>
      <c r="W329" s="71">
        <f t="shared" si="127"/>
        <v>0</v>
      </c>
      <c r="Z329" s="71">
        <f t="shared" si="106"/>
        <v>113</v>
      </c>
      <c r="AA329" s="78" t="str">
        <f>VLOOKUP($Z329,Master!$A:$B,2,FALSE)</f>
        <v>blouse syahrini</v>
      </c>
    </row>
    <row r="330" spans="1:27" ht="15">
      <c r="A330" s="73" t="str">
        <f t="shared" si="128"/>
        <v>gamis taufikIN</v>
      </c>
      <c r="B330" s="73" t="str">
        <f t="shared" si="129"/>
        <v>gamis taufik</v>
      </c>
      <c r="C330" s="51" t="s">
        <v>18</v>
      </c>
      <c r="D330" s="63">
        <f>SUMIF(In!$B:$B,Stock!$B330,In!C:C)</f>
        <v>0</v>
      </c>
      <c r="E330" s="63">
        <f>SUMIF(In!$B:$B,Stock!$B330,In!D:D)+D332</f>
        <v>0</v>
      </c>
      <c r="F330" s="63">
        <f>SUMIF(In!$B:$B,Stock!$B330,In!E:E)+E332</f>
        <v>0</v>
      </c>
      <c r="G330" s="63">
        <f>SUMIF(In!$B:$B,Stock!$B330,In!F:F)+F332</f>
        <v>0</v>
      </c>
      <c r="H330" s="63">
        <f>SUMIF(In!$B:$B,Stock!$B330,In!G:G)+G332</f>
        <v>0</v>
      </c>
      <c r="I330" s="63">
        <f>SUMIF(In!$B:$B,Stock!$B330,In!H:H)+H332</f>
        <v>0</v>
      </c>
      <c r="J330" s="63">
        <f>SUMIF(In!$B:$B,Stock!$B330,In!I:I)+I332</f>
        <v>0</v>
      </c>
      <c r="K330" s="63">
        <f>SUMIF(In!$B:$B,Stock!$B330,In!J:J)+J332</f>
        <v>0</v>
      </c>
      <c r="L330" s="63">
        <f>SUMIF(In!$B:$B,Stock!$B330,In!K:K)+K332</f>
        <v>0</v>
      </c>
      <c r="M330" s="63">
        <f>SUMIF(In!$B:$B,Stock!$B330,In!L:L)+L332</f>
        <v>0</v>
      </c>
      <c r="N330" s="63">
        <f>SUMIF(In!$B:$B,Stock!$B330,In!M:M)+M332</f>
        <v>0</v>
      </c>
      <c r="O330" s="63">
        <f>SUMIF(In!$B:$B,Stock!$B330,In!N:N)+N332</f>
        <v>0</v>
      </c>
      <c r="P330" s="63">
        <f>SUMIF(In!$B:$B,Stock!$B330,In!O:O)+O332</f>
        <v>0</v>
      </c>
      <c r="Q330" s="63">
        <f>SUMIF(In!$B:$B,Stock!$B330,In!P:P)+P332</f>
        <v>0</v>
      </c>
      <c r="R330" s="63">
        <f>SUMIF(In!$B:$B,Stock!$B330,In!Q:Q)+Q332</f>
        <v>0</v>
      </c>
      <c r="S330" s="63">
        <f>SUMIF(In!$B:$B,Stock!$B330,In!R:R)+R332</f>
        <v>0</v>
      </c>
      <c r="T330" s="63">
        <f>SUMIF(In!$B:$B,Stock!$B330,In!S:S)+S332</f>
        <v>0</v>
      </c>
      <c r="U330" s="63">
        <f>SUMIF(In!$B:$B,Stock!$B330,In!T:T)+T332</f>
        <v>0</v>
      </c>
      <c r="W330" s="64">
        <f t="shared" si="127"/>
        <v>0</v>
      </c>
      <c r="Z330" s="64">
        <f t="shared" ref="Z330:Z393" si="131">Z327+1</f>
        <v>114</v>
      </c>
      <c r="AA330" s="74" t="str">
        <f>VLOOKUP($Z330,Master!$A:$B,2,FALSE)</f>
        <v>gamis taufik</v>
      </c>
    </row>
    <row r="331" spans="1:27" ht="15">
      <c r="A331" s="75" t="str">
        <f t="shared" si="128"/>
        <v>gamis taufikOUT</v>
      </c>
      <c r="B331" s="75" t="str">
        <f t="shared" si="129"/>
        <v>gamis taufik</v>
      </c>
      <c r="C331" s="52" t="s">
        <v>19</v>
      </c>
      <c r="D331" s="67">
        <f>SUMIF(Out!$B:$B,Stock!$B331,Out!C:C)</f>
        <v>0</v>
      </c>
      <c r="E331" s="67">
        <f>SUMIF(Out!$B:$B,Stock!$B331,Out!D:D)</f>
        <v>0</v>
      </c>
      <c r="F331" s="67">
        <f>SUMIF(Out!$B:$B,Stock!$B331,Out!E:E)</f>
        <v>0</v>
      </c>
      <c r="G331" s="67">
        <f>SUMIF(Out!$B:$B,Stock!$B331,Out!F:F)</f>
        <v>0</v>
      </c>
      <c r="H331" s="67">
        <f>SUMIF(Out!$B:$B,Stock!$B331,Out!G:G)</f>
        <v>0</v>
      </c>
      <c r="I331" s="67">
        <f>SUMIF(Out!$B:$B,Stock!$B331,Out!H:H)</f>
        <v>0</v>
      </c>
      <c r="J331" s="67">
        <f>SUMIF(Out!$B:$B,Stock!$B331,Out!I:I)</f>
        <v>0</v>
      </c>
      <c r="K331" s="67">
        <f>SUMIF(Out!$B:$B,Stock!$B331,Out!J:J)</f>
        <v>0</v>
      </c>
      <c r="L331" s="67">
        <f>SUMIF(Out!$B:$B,Stock!$B331,Out!K:K)</f>
        <v>0</v>
      </c>
      <c r="M331" s="67">
        <f>SUMIF(Out!$B:$B,Stock!$B331,Out!L:L)</f>
        <v>0</v>
      </c>
      <c r="N331" s="67">
        <f>SUMIF(Out!$B:$B,Stock!$B331,Out!M:M)</f>
        <v>0</v>
      </c>
      <c r="O331" s="67">
        <f>SUMIF(Out!$B:$B,Stock!$B331,Out!N:N)</f>
        <v>0</v>
      </c>
      <c r="P331" s="67">
        <f>SUMIF(Out!$B:$B,Stock!$B331,Out!O:O)</f>
        <v>0</v>
      </c>
      <c r="Q331" s="67">
        <f>SUMIF(Out!$B:$B,Stock!$B331,Out!P:P)</f>
        <v>0</v>
      </c>
      <c r="R331" s="67">
        <f>SUMIF(Out!$B:$B,Stock!$B331,Out!Q:Q)</f>
        <v>0</v>
      </c>
      <c r="S331" s="67">
        <f>SUMIF(Out!$B:$B,Stock!$B331,Out!R:R)</f>
        <v>0</v>
      </c>
      <c r="T331" s="67">
        <f>SUMIF(Out!$B:$B,Stock!$B331,Out!S:S)</f>
        <v>0</v>
      </c>
      <c r="U331" s="67">
        <f>SUMIF(Out!$B:$B,Stock!$B331,Out!T:T)</f>
        <v>0</v>
      </c>
      <c r="W331" s="68">
        <f t="shared" si="127"/>
        <v>0</v>
      </c>
      <c r="Z331" s="68">
        <f t="shared" si="131"/>
        <v>114</v>
      </c>
      <c r="AA331" s="76" t="str">
        <f>VLOOKUP($Z331,Master!$A:$B,2,FALSE)</f>
        <v>gamis taufik</v>
      </c>
    </row>
    <row r="332" spans="1:27" ht="15">
      <c r="A332" s="77" t="str">
        <f t="shared" si="128"/>
        <v>gamis taufikBALANCE</v>
      </c>
      <c r="B332" s="77" t="str">
        <f t="shared" si="129"/>
        <v>gamis taufik</v>
      </c>
      <c r="C332" s="53" t="s">
        <v>118</v>
      </c>
      <c r="D332" s="54">
        <f t="shared" ref="D332:U332" si="132">D330-D331</f>
        <v>0</v>
      </c>
      <c r="E332" s="54">
        <f t="shared" si="132"/>
        <v>0</v>
      </c>
      <c r="F332" s="54">
        <f t="shared" si="132"/>
        <v>0</v>
      </c>
      <c r="G332" s="54">
        <f t="shared" si="132"/>
        <v>0</v>
      </c>
      <c r="H332" s="54">
        <f t="shared" si="132"/>
        <v>0</v>
      </c>
      <c r="I332" s="54">
        <f t="shared" si="132"/>
        <v>0</v>
      </c>
      <c r="J332" s="54">
        <f t="shared" si="132"/>
        <v>0</v>
      </c>
      <c r="K332" s="54">
        <f t="shared" si="132"/>
        <v>0</v>
      </c>
      <c r="L332" s="54">
        <f t="shared" si="132"/>
        <v>0</v>
      </c>
      <c r="M332" s="54">
        <f t="shared" si="132"/>
        <v>0</v>
      </c>
      <c r="N332" s="54">
        <f t="shared" si="132"/>
        <v>0</v>
      </c>
      <c r="O332" s="54">
        <f t="shared" si="132"/>
        <v>0</v>
      </c>
      <c r="P332" s="54">
        <f t="shared" si="132"/>
        <v>0</v>
      </c>
      <c r="Q332" s="54">
        <f t="shared" si="132"/>
        <v>0</v>
      </c>
      <c r="R332" s="54">
        <f t="shared" si="132"/>
        <v>0</v>
      </c>
      <c r="S332" s="54">
        <f t="shared" si="132"/>
        <v>0</v>
      </c>
      <c r="T332" s="54">
        <f t="shared" si="132"/>
        <v>0</v>
      </c>
      <c r="U332" s="54">
        <f t="shared" si="132"/>
        <v>0</v>
      </c>
      <c r="W332" s="71">
        <f t="shared" si="127"/>
        <v>0</v>
      </c>
      <c r="Z332" s="71">
        <f t="shared" si="131"/>
        <v>114</v>
      </c>
      <c r="AA332" s="78" t="str">
        <f>VLOOKUP($Z332,Master!$A:$B,2,FALSE)</f>
        <v>gamis taufik</v>
      </c>
    </row>
    <row r="333" spans="1:27" ht="15">
      <c r="A333" s="73" t="str">
        <f t="shared" si="128"/>
        <v>gamis taufik  13-15IN</v>
      </c>
      <c r="B333" s="73" t="str">
        <f t="shared" si="129"/>
        <v>gamis taufik  13-15</v>
      </c>
      <c r="C333" s="51" t="s">
        <v>18</v>
      </c>
      <c r="D333" s="63">
        <f>SUMIF(In!$B:$B,Stock!$B333,In!C:C)</f>
        <v>0</v>
      </c>
      <c r="E333" s="63">
        <f>SUMIF(In!$B:$B,Stock!$B333,In!D:D)+D335</f>
        <v>0</v>
      </c>
      <c r="F333" s="63">
        <f>SUMIF(In!$B:$B,Stock!$B333,In!E:E)+E335</f>
        <v>0</v>
      </c>
      <c r="G333" s="63">
        <f>SUMIF(In!$B:$B,Stock!$B333,In!F:F)+F335</f>
        <v>0</v>
      </c>
      <c r="H333" s="63">
        <f>SUMIF(In!$B:$B,Stock!$B333,In!G:G)+G335</f>
        <v>0</v>
      </c>
      <c r="I333" s="63">
        <f>SUMIF(In!$B:$B,Stock!$B333,In!H:H)+H335</f>
        <v>0</v>
      </c>
      <c r="J333" s="63">
        <f>SUMIF(In!$B:$B,Stock!$B333,In!I:I)+I335</f>
        <v>0</v>
      </c>
      <c r="K333" s="63">
        <f>SUMIF(In!$B:$B,Stock!$B333,In!J:J)+J335</f>
        <v>0</v>
      </c>
      <c r="L333" s="63">
        <f>SUMIF(In!$B:$B,Stock!$B333,In!K:K)+K335</f>
        <v>0</v>
      </c>
      <c r="M333" s="63">
        <f>SUMIF(In!$B:$B,Stock!$B333,In!L:L)+L335</f>
        <v>0</v>
      </c>
      <c r="N333" s="63">
        <f>SUMIF(In!$B:$B,Stock!$B333,In!M:M)+M335</f>
        <v>0</v>
      </c>
      <c r="O333" s="63">
        <f>SUMIF(In!$B:$B,Stock!$B333,In!N:N)+N335</f>
        <v>0</v>
      </c>
      <c r="P333" s="63">
        <f>SUMIF(In!$B:$B,Stock!$B333,In!O:O)+O335</f>
        <v>0</v>
      </c>
      <c r="Q333" s="63">
        <f>SUMIF(In!$B:$B,Stock!$B333,In!P:P)+P335</f>
        <v>0</v>
      </c>
      <c r="R333" s="63">
        <f>SUMIF(In!$B:$B,Stock!$B333,In!Q:Q)+Q335</f>
        <v>0</v>
      </c>
      <c r="S333" s="63">
        <f>SUMIF(In!$B:$B,Stock!$B333,In!R:R)+R335</f>
        <v>0</v>
      </c>
      <c r="T333" s="63">
        <f>SUMIF(In!$B:$B,Stock!$B333,In!S:S)+S335</f>
        <v>0</v>
      </c>
      <c r="U333" s="63">
        <f>SUMIF(In!$B:$B,Stock!$B333,In!T:T)+T335</f>
        <v>0</v>
      </c>
      <c r="W333" s="64">
        <f t="shared" si="127"/>
        <v>0</v>
      </c>
      <c r="Z333" s="64">
        <f t="shared" si="131"/>
        <v>115</v>
      </c>
      <c r="AA333" s="74" t="str">
        <f>VLOOKUP($Z333,Master!$A:$B,2,FALSE)</f>
        <v>gamis taufik  13-15</v>
      </c>
    </row>
    <row r="334" spans="1:27" ht="15">
      <c r="A334" s="75" t="str">
        <f t="shared" si="128"/>
        <v>gamis taufik  13-15OUT</v>
      </c>
      <c r="B334" s="75" t="str">
        <f t="shared" si="129"/>
        <v>gamis taufik  13-15</v>
      </c>
      <c r="C334" s="52" t="s">
        <v>19</v>
      </c>
      <c r="D334" s="67">
        <f>SUMIF(Out!$B:$B,Stock!$B334,Out!C:C)</f>
        <v>0</v>
      </c>
      <c r="E334" s="67">
        <f>SUMIF(Out!$B:$B,Stock!$B334,Out!D:D)</f>
        <v>0</v>
      </c>
      <c r="F334" s="67">
        <f>SUMIF(Out!$B:$B,Stock!$B334,Out!E:E)</f>
        <v>0</v>
      </c>
      <c r="G334" s="67">
        <f>SUMIF(Out!$B:$B,Stock!$B334,Out!F:F)</f>
        <v>0</v>
      </c>
      <c r="H334" s="67">
        <f>SUMIF(Out!$B:$B,Stock!$B334,Out!G:G)</f>
        <v>0</v>
      </c>
      <c r="I334" s="67">
        <f>SUMIF(Out!$B:$B,Stock!$B334,Out!H:H)</f>
        <v>0</v>
      </c>
      <c r="J334" s="67">
        <f>SUMIF(Out!$B:$B,Stock!$B334,Out!I:I)</f>
        <v>0</v>
      </c>
      <c r="K334" s="67">
        <f>SUMIF(Out!$B:$B,Stock!$B334,Out!J:J)</f>
        <v>0</v>
      </c>
      <c r="L334" s="67">
        <f>SUMIF(Out!$B:$B,Stock!$B334,Out!K:K)</f>
        <v>0</v>
      </c>
      <c r="M334" s="67">
        <f>SUMIF(Out!$B:$B,Stock!$B334,Out!L:L)</f>
        <v>0</v>
      </c>
      <c r="N334" s="67">
        <f>SUMIF(Out!$B:$B,Stock!$B334,Out!M:M)</f>
        <v>0</v>
      </c>
      <c r="O334" s="67">
        <f>SUMIF(Out!$B:$B,Stock!$B334,Out!N:N)</f>
        <v>0</v>
      </c>
      <c r="P334" s="67">
        <f>SUMIF(Out!$B:$B,Stock!$B334,Out!O:O)</f>
        <v>0</v>
      </c>
      <c r="Q334" s="67">
        <f>SUMIF(Out!$B:$B,Stock!$B334,Out!P:P)</f>
        <v>0</v>
      </c>
      <c r="R334" s="67">
        <f>SUMIF(Out!$B:$B,Stock!$B334,Out!Q:Q)</f>
        <v>0</v>
      </c>
      <c r="S334" s="67">
        <f>SUMIF(Out!$B:$B,Stock!$B334,Out!R:R)</f>
        <v>0</v>
      </c>
      <c r="T334" s="67">
        <f>SUMIF(Out!$B:$B,Stock!$B334,Out!S:S)</f>
        <v>0</v>
      </c>
      <c r="U334" s="67">
        <f>SUMIF(Out!$B:$B,Stock!$B334,Out!T:T)</f>
        <v>0</v>
      </c>
      <c r="W334" s="68">
        <f t="shared" si="127"/>
        <v>0</v>
      </c>
      <c r="Z334" s="68">
        <f t="shared" si="131"/>
        <v>115</v>
      </c>
      <c r="AA334" s="76" t="str">
        <f>VLOOKUP($Z334,Master!$A:$B,2,FALSE)</f>
        <v>gamis taufik  13-15</v>
      </c>
    </row>
    <row r="335" spans="1:27" ht="15">
      <c r="A335" s="77" t="str">
        <f t="shared" si="128"/>
        <v>gamis taufik  13-15BALANCE</v>
      </c>
      <c r="B335" s="77" t="str">
        <f t="shared" si="129"/>
        <v>gamis taufik  13-15</v>
      </c>
      <c r="C335" s="53" t="s">
        <v>118</v>
      </c>
      <c r="D335" s="54">
        <f t="shared" ref="D335:U335" si="133">D333-D334</f>
        <v>0</v>
      </c>
      <c r="E335" s="54">
        <f t="shared" si="133"/>
        <v>0</v>
      </c>
      <c r="F335" s="54">
        <f t="shared" si="133"/>
        <v>0</v>
      </c>
      <c r="G335" s="54">
        <f t="shared" si="133"/>
        <v>0</v>
      </c>
      <c r="H335" s="54">
        <f t="shared" si="133"/>
        <v>0</v>
      </c>
      <c r="I335" s="54">
        <f t="shared" si="133"/>
        <v>0</v>
      </c>
      <c r="J335" s="54">
        <f t="shared" si="133"/>
        <v>0</v>
      </c>
      <c r="K335" s="54">
        <f t="shared" si="133"/>
        <v>0</v>
      </c>
      <c r="L335" s="54">
        <f t="shared" si="133"/>
        <v>0</v>
      </c>
      <c r="M335" s="54">
        <f t="shared" si="133"/>
        <v>0</v>
      </c>
      <c r="N335" s="54">
        <f t="shared" si="133"/>
        <v>0</v>
      </c>
      <c r="O335" s="54">
        <f t="shared" si="133"/>
        <v>0</v>
      </c>
      <c r="P335" s="54">
        <f t="shared" si="133"/>
        <v>0</v>
      </c>
      <c r="Q335" s="54">
        <f t="shared" si="133"/>
        <v>0</v>
      </c>
      <c r="R335" s="54">
        <f t="shared" si="133"/>
        <v>0</v>
      </c>
      <c r="S335" s="54">
        <f t="shared" si="133"/>
        <v>0</v>
      </c>
      <c r="T335" s="54">
        <f t="shared" si="133"/>
        <v>0</v>
      </c>
      <c r="U335" s="54">
        <f t="shared" si="133"/>
        <v>0</v>
      </c>
      <c r="W335" s="71">
        <f t="shared" si="127"/>
        <v>0</v>
      </c>
      <c r="Z335" s="71">
        <f t="shared" si="131"/>
        <v>115</v>
      </c>
      <c r="AA335" s="78" t="str">
        <f>VLOOKUP($Z335,Master!$A:$B,2,FALSE)</f>
        <v>gamis taufik  13-15</v>
      </c>
    </row>
    <row r="336" spans="1:27" ht="15">
      <c r="A336" s="73" t="str">
        <f t="shared" si="128"/>
        <v>Gamis KittyIN</v>
      </c>
      <c r="B336" s="73" t="str">
        <f t="shared" si="129"/>
        <v>Gamis Kitty</v>
      </c>
      <c r="C336" s="51" t="s">
        <v>18</v>
      </c>
      <c r="D336" s="63">
        <f>SUMIF(In!$B:$B,Stock!$B336,In!C:C)</f>
        <v>0</v>
      </c>
      <c r="E336" s="63">
        <f>SUMIF(In!$B:$B,Stock!$B336,In!D:D)+D338</f>
        <v>0</v>
      </c>
      <c r="F336" s="63">
        <f>SUMIF(In!$B:$B,Stock!$B336,In!E:E)+E338</f>
        <v>0</v>
      </c>
      <c r="G336" s="63">
        <f>SUMIF(In!$B:$B,Stock!$B336,In!F:F)+F338</f>
        <v>0</v>
      </c>
      <c r="H336" s="63">
        <f>SUMIF(In!$B:$B,Stock!$B336,In!G:G)+G338</f>
        <v>0</v>
      </c>
      <c r="I336" s="63">
        <f>SUMIF(In!$B:$B,Stock!$B336,In!H:H)+H338</f>
        <v>0</v>
      </c>
      <c r="J336" s="63">
        <f>SUMIF(In!$B:$B,Stock!$B336,In!I:I)+I338</f>
        <v>0</v>
      </c>
      <c r="K336" s="63">
        <f>SUMIF(In!$B:$B,Stock!$B336,In!J:J)+J338</f>
        <v>0</v>
      </c>
      <c r="L336" s="63">
        <f>SUMIF(In!$B:$B,Stock!$B336,In!K:K)+K338</f>
        <v>0</v>
      </c>
      <c r="M336" s="63">
        <f>SUMIF(In!$B:$B,Stock!$B336,In!L:L)+L338</f>
        <v>0</v>
      </c>
      <c r="N336" s="63">
        <f>SUMIF(In!$B:$B,Stock!$B336,In!M:M)+M338</f>
        <v>0</v>
      </c>
      <c r="O336" s="63">
        <f>SUMIF(In!$B:$B,Stock!$B336,In!N:N)+N338</f>
        <v>0</v>
      </c>
      <c r="P336" s="63">
        <f>SUMIF(In!$B:$B,Stock!$B336,In!O:O)+O338</f>
        <v>0</v>
      </c>
      <c r="Q336" s="63">
        <f>SUMIF(In!$B:$B,Stock!$B336,In!P:P)+P338</f>
        <v>0</v>
      </c>
      <c r="R336" s="63">
        <f>SUMIF(In!$B:$B,Stock!$B336,In!Q:Q)+Q338</f>
        <v>0</v>
      </c>
      <c r="S336" s="63">
        <f>SUMIF(In!$B:$B,Stock!$B336,In!R:R)+R338</f>
        <v>0</v>
      </c>
      <c r="T336" s="63">
        <f>SUMIF(In!$B:$B,Stock!$B336,In!S:S)+S338</f>
        <v>0</v>
      </c>
      <c r="U336" s="63">
        <f>SUMIF(In!$B:$B,Stock!$B336,In!T:T)+T338</f>
        <v>0</v>
      </c>
      <c r="W336" s="64">
        <f t="shared" si="127"/>
        <v>0</v>
      </c>
      <c r="Z336" s="64">
        <f t="shared" si="131"/>
        <v>116</v>
      </c>
      <c r="AA336" s="74" t="str">
        <f>VLOOKUP($Z336,Master!$A:$B,2,FALSE)</f>
        <v>Gamis Kitty</v>
      </c>
    </row>
    <row r="337" spans="1:27" ht="15">
      <c r="A337" s="75" t="str">
        <f t="shared" si="128"/>
        <v>Gamis KittyOUT</v>
      </c>
      <c r="B337" s="75" t="str">
        <f t="shared" si="129"/>
        <v>Gamis Kitty</v>
      </c>
      <c r="C337" s="52" t="s">
        <v>19</v>
      </c>
      <c r="D337" s="67">
        <f>SUMIF(Out!$B:$B,Stock!$B337,Out!C:C)</f>
        <v>0</v>
      </c>
      <c r="E337" s="67">
        <f>SUMIF(Out!$B:$B,Stock!$B337,Out!D:D)</f>
        <v>0</v>
      </c>
      <c r="F337" s="67">
        <f>SUMIF(Out!$B:$B,Stock!$B337,Out!E:E)</f>
        <v>0</v>
      </c>
      <c r="G337" s="67">
        <f>SUMIF(Out!$B:$B,Stock!$B337,Out!F:F)</f>
        <v>0</v>
      </c>
      <c r="H337" s="67">
        <f>SUMIF(Out!$B:$B,Stock!$B337,Out!G:G)</f>
        <v>0</v>
      </c>
      <c r="I337" s="67">
        <f>SUMIF(Out!$B:$B,Stock!$B337,Out!H:H)</f>
        <v>0</v>
      </c>
      <c r="J337" s="67">
        <f>SUMIF(Out!$B:$B,Stock!$B337,Out!I:I)</f>
        <v>0</v>
      </c>
      <c r="K337" s="67">
        <f>SUMIF(Out!$B:$B,Stock!$B337,Out!J:J)</f>
        <v>0</v>
      </c>
      <c r="L337" s="67">
        <f>SUMIF(Out!$B:$B,Stock!$B337,Out!K:K)</f>
        <v>0</v>
      </c>
      <c r="M337" s="67">
        <f>SUMIF(Out!$B:$B,Stock!$B337,Out!L:L)</f>
        <v>0</v>
      </c>
      <c r="N337" s="67">
        <f>SUMIF(Out!$B:$B,Stock!$B337,Out!M:M)</f>
        <v>0</v>
      </c>
      <c r="O337" s="67">
        <f>SUMIF(Out!$B:$B,Stock!$B337,Out!N:N)</f>
        <v>0</v>
      </c>
      <c r="P337" s="67">
        <f>SUMIF(Out!$B:$B,Stock!$B337,Out!O:O)</f>
        <v>0</v>
      </c>
      <c r="Q337" s="67">
        <f>SUMIF(Out!$B:$B,Stock!$B337,Out!P:P)</f>
        <v>0</v>
      </c>
      <c r="R337" s="67">
        <f>SUMIF(Out!$B:$B,Stock!$B337,Out!Q:Q)</f>
        <v>0</v>
      </c>
      <c r="S337" s="67">
        <f>SUMIF(Out!$B:$B,Stock!$B337,Out!R:R)</f>
        <v>0</v>
      </c>
      <c r="T337" s="67">
        <f>SUMIF(Out!$B:$B,Stock!$B337,Out!S:S)</f>
        <v>0</v>
      </c>
      <c r="U337" s="67">
        <f>SUMIF(Out!$B:$B,Stock!$B337,Out!T:T)</f>
        <v>0</v>
      </c>
      <c r="W337" s="68">
        <f t="shared" si="127"/>
        <v>0</v>
      </c>
      <c r="Z337" s="68">
        <f t="shared" si="131"/>
        <v>116</v>
      </c>
      <c r="AA337" s="76" t="str">
        <f>VLOOKUP($Z337,Master!$A:$B,2,FALSE)</f>
        <v>Gamis Kitty</v>
      </c>
    </row>
    <row r="338" spans="1:27" ht="15">
      <c r="A338" s="77" t="str">
        <f t="shared" si="128"/>
        <v>Gamis KittyBALANCE</v>
      </c>
      <c r="B338" s="77" t="str">
        <f t="shared" si="129"/>
        <v>Gamis Kitty</v>
      </c>
      <c r="C338" s="53" t="s">
        <v>118</v>
      </c>
      <c r="D338" s="54">
        <f t="shared" ref="D338:U338" si="134">D336-D337</f>
        <v>0</v>
      </c>
      <c r="E338" s="54">
        <f t="shared" si="134"/>
        <v>0</v>
      </c>
      <c r="F338" s="54">
        <f t="shared" si="134"/>
        <v>0</v>
      </c>
      <c r="G338" s="54">
        <f t="shared" si="134"/>
        <v>0</v>
      </c>
      <c r="H338" s="54">
        <f t="shared" si="134"/>
        <v>0</v>
      </c>
      <c r="I338" s="54">
        <f t="shared" si="134"/>
        <v>0</v>
      </c>
      <c r="J338" s="54">
        <f t="shared" si="134"/>
        <v>0</v>
      </c>
      <c r="K338" s="54">
        <f t="shared" si="134"/>
        <v>0</v>
      </c>
      <c r="L338" s="54">
        <f t="shared" si="134"/>
        <v>0</v>
      </c>
      <c r="M338" s="54">
        <f t="shared" si="134"/>
        <v>0</v>
      </c>
      <c r="N338" s="54">
        <f t="shared" si="134"/>
        <v>0</v>
      </c>
      <c r="O338" s="54">
        <f t="shared" si="134"/>
        <v>0</v>
      </c>
      <c r="P338" s="54">
        <f t="shared" si="134"/>
        <v>0</v>
      </c>
      <c r="Q338" s="54">
        <f t="shared" si="134"/>
        <v>0</v>
      </c>
      <c r="R338" s="54">
        <f t="shared" si="134"/>
        <v>0</v>
      </c>
      <c r="S338" s="54">
        <f t="shared" si="134"/>
        <v>0</v>
      </c>
      <c r="T338" s="54">
        <f t="shared" si="134"/>
        <v>0</v>
      </c>
      <c r="U338" s="54">
        <f t="shared" si="134"/>
        <v>0</v>
      </c>
      <c r="W338" s="71">
        <f t="shared" si="127"/>
        <v>0</v>
      </c>
      <c r="Z338" s="71">
        <f t="shared" si="131"/>
        <v>116</v>
      </c>
      <c r="AA338" s="78" t="str">
        <f>VLOOKUP($Z338,Master!$A:$B,2,FALSE)</f>
        <v>Gamis Kitty</v>
      </c>
    </row>
    <row r="339" spans="1:27" ht="15">
      <c r="A339" s="73" t="str">
        <f t="shared" si="128"/>
        <v>Gamis R &amp; RIN</v>
      </c>
      <c r="B339" s="73" t="str">
        <f t="shared" si="129"/>
        <v>Gamis R &amp; R</v>
      </c>
      <c r="C339" s="51" t="s">
        <v>18</v>
      </c>
      <c r="D339" s="63">
        <f>SUMIF(In!$B:$B,Stock!$B339,In!C:C)</f>
        <v>0</v>
      </c>
      <c r="E339" s="63">
        <f>SUMIF(In!$B:$B,Stock!$B339,In!D:D)+D341</f>
        <v>0</v>
      </c>
      <c r="F339" s="63">
        <f>SUMIF(In!$B:$B,Stock!$B339,In!E:E)+E341</f>
        <v>0</v>
      </c>
      <c r="G339" s="63">
        <f>SUMIF(In!$B:$B,Stock!$B339,In!F:F)+F341</f>
        <v>0</v>
      </c>
      <c r="H339" s="63">
        <f>SUMIF(In!$B:$B,Stock!$B339,In!G:G)+G341</f>
        <v>0</v>
      </c>
      <c r="I339" s="63">
        <f>SUMIF(In!$B:$B,Stock!$B339,In!H:H)+H341</f>
        <v>0</v>
      </c>
      <c r="J339" s="63">
        <f>SUMIF(In!$B:$B,Stock!$B339,In!I:I)+I341</f>
        <v>0</v>
      </c>
      <c r="K339" s="63">
        <f>SUMIF(In!$B:$B,Stock!$B339,In!J:J)+J341</f>
        <v>0</v>
      </c>
      <c r="L339" s="63">
        <f>SUMIF(In!$B:$B,Stock!$B339,In!K:K)+K341</f>
        <v>0</v>
      </c>
      <c r="M339" s="63">
        <f>SUMIF(In!$B:$B,Stock!$B339,In!L:L)+L341</f>
        <v>0</v>
      </c>
      <c r="N339" s="63">
        <f>SUMIF(In!$B:$B,Stock!$B339,In!M:M)+M341</f>
        <v>0</v>
      </c>
      <c r="O339" s="63">
        <f>SUMIF(In!$B:$B,Stock!$B339,In!N:N)+N341</f>
        <v>0</v>
      </c>
      <c r="P339" s="63">
        <f>SUMIF(In!$B:$B,Stock!$B339,In!O:O)+O341</f>
        <v>0</v>
      </c>
      <c r="Q339" s="63">
        <f>SUMIF(In!$B:$B,Stock!$B339,In!P:P)+P341</f>
        <v>0</v>
      </c>
      <c r="R339" s="63">
        <f>SUMIF(In!$B:$B,Stock!$B339,In!Q:Q)+Q341</f>
        <v>0</v>
      </c>
      <c r="S339" s="63">
        <f>SUMIF(In!$B:$B,Stock!$B339,In!R:R)+R341</f>
        <v>0</v>
      </c>
      <c r="T339" s="63">
        <f>SUMIF(In!$B:$B,Stock!$B339,In!S:S)+S341</f>
        <v>0</v>
      </c>
      <c r="U339" s="63">
        <f>SUMIF(In!$B:$B,Stock!$B339,In!T:T)+T341</f>
        <v>0</v>
      </c>
      <c r="W339" s="64">
        <f t="shared" si="127"/>
        <v>0</v>
      </c>
      <c r="Z339" s="64">
        <f t="shared" si="131"/>
        <v>117</v>
      </c>
      <c r="AA339" s="74" t="str">
        <f>VLOOKUP($Z339,Master!$A:$B,2,FALSE)</f>
        <v>Gamis R &amp; R</v>
      </c>
    </row>
    <row r="340" spans="1:27" ht="15">
      <c r="A340" s="75" t="str">
        <f t="shared" si="128"/>
        <v>Gamis R &amp; ROUT</v>
      </c>
      <c r="B340" s="75" t="str">
        <f t="shared" si="129"/>
        <v>Gamis R &amp; R</v>
      </c>
      <c r="C340" s="52" t="s">
        <v>19</v>
      </c>
      <c r="D340" s="67">
        <f>SUMIF(Out!$B:$B,Stock!$B340,Out!C:C)</f>
        <v>0</v>
      </c>
      <c r="E340" s="67">
        <f>SUMIF(Out!$B:$B,Stock!$B340,Out!D:D)</f>
        <v>0</v>
      </c>
      <c r="F340" s="67">
        <f>SUMIF(Out!$B:$B,Stock!$B340,Out!E:E)</f>
        <v>0</v>
      </c>
      <c r="G340" s="67">
        <f>SUMIF(Out!$B:$B,Stock!$B340,Out!F:F)</f>
        <v>0</v>
      </c>
      <c r="H340" s="67">
        <f>SUMIF(Out!$B:$B,Stock!$B340,Out!G:G)</f>
        <v>0</v>
      </c>
      <c r="I340" s="67">
        <f>SUMIF(Out!$B:$B,Stock!$B340,Out!H:H)</f>
        <v>0</v>
      </c>
      <c r="J340" s="67">
        <f>SUMIF(Out!$B:$B,Stock!$B340,Out!I:I)</f>
        <v>0</v>
      </c>
      <c r="K340" s="67">
        <f>SUMIF(Out!$B:$B,Stock!$B340,Out!J:J)</f>
        <v>0</v>
      </c>
      <c r="L340" s="67">
        <f>SUMIF(Out!$B:$B,Stock!$B340,Out!K:K)</f>
        <v>0</v>
      </c>
      <c r="M340" s="67">
        <f>SUMIF(Out!$B:$B,Stock!$B340,Out!L:L)</f>
        <v>0</v>
      </c>
      <c r="N340" s="67">
        <f>SUMIF(Out!$B:$B,Stock!$B340,Out!M:M)</f>
        <v>0</v>
      </c>
      <c r="O340" s="67">
        <f>SUMIF(Out!$B:$B,Stock!$B340,Out!N:N)</f>
        <v>0</v>
      </c>
      <c r="P340" s="67">
        <f>SUMIF(Out!$B:$B,Stock!$B340,Out!O:O)</f>
        <v>0</v>
      </c>
      <c r="Q340" s="67">
        <f>SUMIF(Out!$B:$B,Stock!$B340,Out!P:P)</f>
        <v>0</v>
      </c>
      <c r="R340" s="67">
        <f>SUMIF(Out!$B:$B,Stock!$B340,Out!Q:Q)</f>
        <v>0</v>
      </c>
      <c r="S340" s="67">
        <f>SUMIF(Out!$B:$B,Stock!$B340,Out!R:R)</f>
        <v>0</v>
      </c>
      <c r="T340" s="67">
        <f>SUMIF(Out!$B:$B,Stock!$B340,Out!S:S)</f>
        <v>0</v>
      </c>
      <c r="U340" s="67">
        <f>SUMIF(Out!$B:$B,Stock!$B340,Out!T:T)</f>
        <v>0</v>
      </c>
      <c r="W340" s="68">
        <f t="shared" si="127"/>
        <v>0</v>
      </c>
      <c r="Z340" s="68">
        <f t="shared" si="131"/>
        <v>117</v>
      </c>
      <c r="AA340" s="76" t="str">
        <f>VLOOKUP($Z340,Master!$A:$B,2,FALSE)</f>
        <v>Gamis R &amp; R</v>
      </c>
    </row>
    <row r="341" spans="1:27" ht="15">
      <c r="A341" s="77" t="str">
        <f t="shared" si="128"/>
        <v>Gamis R &amp; RBALANCE</v>
      </c>
      <c r="B341" s="77" t="str">
        <f t="shared" si="129"/>
        <v>Gamis R &amp; R</v>
      </c>
      <c r="C341" s="53" t="s">
        <v>118</v>
      </c>
      <c r="D341" s="54">
        <f t="shared" ref="D341:U341" si="135">D339-D340</f>
        <v>0</v>
      </c>
      <c r="E341" s="54">
        <f t="shared" si="135"/>
        <v>0</v>
      </c>
      <c r="F341" s="54">
        <f t="shared" si="135"/>
        <v>0</v>
      </c>
      <c r="G341" s="54">
        <f t="shared" si="135"/>
        <v>0</v>
      </c>
      <c r="H341" s="54">
        <f t="shared" si="135"/>
        <v>0</v>
      </c>
      <c r="I341" s="54">
        <f t="shared" si="135"/>
        <v>0</v>
      </c>
      <c r="J341" s="54">
        <f t="shared" si="135"/>
        <v>0</v>
      </c>
      <c r="K341" s="54">
        <f t="shared" si="135"/>
        <v>0</v>
      </c>
      <c r="L341" s="54">
        <f t="shared" si="135"/>
        <v>0</v>
      </c>
      <c r="M341" s="54">
        <f t="shared" si="135"/>
        <v>0</v>
      </c>
      <c r="N341" s="54">
        <f t="shared" si="135"/>
        <v>0</v>
      </c>
      <c r="O341" s="54">
        <f t="shared" si="135"/>
        <v>0</v>
      </c>
      <c r="P341" s="54">
        <f t="shared" si="135"/>
        <v>0</v>
      </c>
      <c r="Q341" s="54">
        <f t="shared" si="135"/>
        <v>0</v>
      </c>
      <c r="R341" s="54">
        <f t="shared" si="135"/>
        <v>0</v>
      </c>
      <c r="S341" s="54">
        <f t="shared" si="135"/>
        <v>0</v>
      </c>
      <c r="T341" s="54">
        <f t="shared" si="135"/>
        <v>0</v>
      </c>
      <c r="U341" s="54">
        <f t="shared" si="135"/>
        <v>0</v>
      </c>
      <c r="W341" s="71">
        <f t="shared" si="127"/>
        <v>0</v>
      </c>
      <c r="Z341" s="71">
        <f t="shared" si="131"/>
        <v>117</v>
      </c>
      <c r="AA341" s="78" t="str">
        <f>VLOOKUP($Z341,Master!$A:$B,2,FALSE)</f>
        <v>Gamis R &amp; R</v>
      </c>
    </row>
    <row r="342" spans="1:27" ht="15">
      <c r="A342" s="73" t="str">
        <f t="shared" si="128"/>
        <v>dress disneyIN</v>
      </c>
      <c r="B342" s="73" t="str">
        <f t="shared" si="129"/>
        <v>dress disney</v>
      </c>
      <c r="C342" s="51" t="s">
        <v>18</v>
      </c>
      <c r="D342" s="63">
        <f>SUMIF(In!$B:$B,Stock!$B342,In!C:C)</f>
        <v>0</v>
      </c>
      <c r="E342" s="63">
        <f>SUMIF(In!$B:$B,Stock!$B342,In!D:D)+D344</f>
        <v>0</v>
      </c>
      <c r="F342" s="63">
        <f>SUMIF(In!$B:$B,Stock!$B342,In!E:E)+E344</f>
        <v>0</v>
      </c>
      <c r="G342" s="63">
        <f>SUMIF(In!$B:$B,Stock!$B342,In!F:F)+F344</f>
        <v>0</v>
      </c>
      <c r="H342" s="63">
        <f>SUMIF(In!$B:$B,Stock!$B342,In!G:G)+G344</f>
        <v>0</v>
      </c>
      <c r="I342" s="63">
        <f>SUMIF(In!$B:$B,Stock!$B342,In!H:H)+H344</f>
        <v>0</v>
      </c>
      <c r="J342" s="63">
        <f>SUMIF(In!$B:$B,Stock!$B342,In!I:I)+I344</f>
        <v>0</v>
      </c>
      <c r="K342" s="63">
        <f>SUMIF(In!$B:$B,Stock!$B342,In!J:J)+J344</f>
        <v>0</v>
      </c>
      <c r="L342" s="63">
        <f>SUMIF(In!$B:$B,Stock!$B342,In!K:K)+K344</f>
        <v>0</v>
      </c>
      <c r="M342" s="63">
        <f>SUMIF(In!$B:$B,Stock!$B342,In!L:L)+L344</f>
        <v>0</v>
      </c>
      <c r="N342" s="63">
        <f>SUMIF(In!$B:$B,Stock!$B342,In!M:M)+M344</f>
        <v>0</v>
      </c>
      <c r="O342" s="63">
        <f>SUMIF(In!$B:$B,Stock!$B342,In!N:N)+N344</f>
        <v>0</v>
      </c>
      <c r="P342" s="63">
        <f>SUMIF(In!$B:$B,Stock!$B342,In!O:O)+O344</f>
        <v>0</v>
      </c>
      <c r="Q342" s="63">
        <f>SUMIF(In!$B:$B,Stock!$B342,In!P:P)+P344</f>
        <v>0</v>
      </c>
      <c r="R342" s="63">
        <f>SUMIF(In!$B:$B,Stock!$B342,In!Q:Q)+Q344</f>
        <v>0</v>
      </c>
      <c r="S342" s="63">
        <f>SUMIF(In!$B:$B,Stock!$B342,In!R:R)+R344</f>
        <v>0</v>
      </c>
      <c r="T342" s="63">
        <f>SUMIF(In!$B:$B,Stock!$B342,In!S:S)+S344</f>
        <v>0</v>
      </c>
      <c r="U342" s="63">
        <f>SUMIF(In!$B:$B,Stock!$B342,In!T:T)+T344</f>
        <v>0</v>
      </c>
      <c r="W342" s="64">
        <f t="shared" si="127"/>
        <v>0</v>
      </c>
      <c r="Z342" s="64">
        <f t="shared" si="131"/>
        <v>118</v>
      </c>
      <c r="AA342" s="74" t="str">
        <f>VLOOKUP($Z342,Master!$A:$B,2,FALSE)</f>
        <v>dress disney</v>
      </c>
    </row>
    <row r="343" spans="1:27" ht="15">
      <c r="A343" s="75" t="str">
        <f t="shared" si="128"/>
        <v>dress disneyOUT</v>
      </c>
      <c r="B343" s="75" t="str">
        <f t="shared" si="129"/>
        <v>dress disney</v>
      </c>
      <c r="C343" s="52" t="s">
        <v>19</v>
      </c>
      <c r="D343" s="67">
        <f>SUMIF(Out!$B:$B,Stock!$B343,Out!C:C)</f>
        <v>0</v>
      </c>
      <c r="E343" s="67">
        <f>SUMIF(Out!$B:$B,Stock!$B343,Out!D:D)</f>
        <v>0</v>
      </c>
      <c r="F343" s="67">
        <f>SUMIF(Out!$B:$B,Stock!$B343,Out!E:E)</f>
        <v>0</v>
      </c>
      <c r="G343" s="67">
        <f>SUMIF(Out!$B:$B,Stock!$B343,Out!F:F)</f>
        <v>0</v>
      </c>
      <c r="H343" s="67">
        <f>SUMIF(Out!$B:$B,Stock!$B343,Out!G:G)</f>
        <v>0</v>
      </c>
      <c r="I343" s="67">
        <f>SUMIF(Out!$B:$B,Stock!$B343,Out!H:H)</f>
        <v>0</v>
      </c>
      <c r="J343" s="67">
        <f>SUMIF(Out!$B:$B,Stock!$B343,Out!I:I)</f>
        <v>0</v>
      </c>
      <c r="K343" s="67">
        <f>SUMIF(Out!$B:$B,Stock!$B343,Out!J:J)</f>
        <v>0</v>
      </c>
      <c r="L343" s="67">
        <f>SUMIF(Out!$B:$B,Stock!$B343,Out!K:K)</f>
        <v>0</v>
      </c>
      <c r="M343" s="67">
        <f>SUMIF(Out!$B:$B,Stock!$B343,Out!L:L)</f>
        <v>0</v>
      </c>
      <c r="N343" s="67">
        <f>SUMIF(Out!$B:$B,Stock!$B343,Out!M:M)</f>
        <v>0</v>
      </c>
      <c r="O343" s="67">
        <f>SUMIF(Out!$B:$B,Stock!$B343,Out!N:N)</f>
        <v>0</v>
      </c>
      <c r="P343" s="67">
        <f>SUMIF(Out!$B:$B,Stock!$B343,Out!O:O)</f>
        <v>0</v>
      </c>
      <c r="Q343" s="67">
        <f>SUMIF(Out!$B:$B,Stock!$B343,Out!P:P)</f>
        <v>0</v>
      </c>
      <c r="R343" s="67">
        <f>SUMIF(Out!$B:$B,Stock!$B343,Out!Q:Q)</f>
        <v>0</v>
      </c>
      <c r="S343" s="67">
        <f>SUMIF(Out!$B:$B,Stock!$B343,Out!R:R)</f>
        <v>0</v>
      </c>
      <c r="T343" s="67">
        <f>SUMIF(Out!$B:$B,Stock!$B343,Out!S:S)</f>
        <v>0</v>
      </c>
      <c r="U343" s="67">
        <f>SUMIF(Out!$B:$B,Stock!$B343,Out!T:T)</f>
        <v>0</v>
      </c>
      <c r="W343" s="68">
        <f t="shared" si="127"/>
        <v>0</v>
      </c>
      <c r="Z343" s="68">
        <f t="shared" si="131"/>
        <v>118</v>
      </c>
      <c r="AA343" s="76" t="str">
        <f>VLOOKUP($Z343,Master!$A:$B,2,FALSE)</f>
        <v>dress disney</v>
      </c>
    </row>
    <row r="344" spans="1:27" ht="15">
      <c r="A344" s="77" t="str">
        <f t="shared" si="128"/>
        <v>dress disneyBALANCE</v>
      </c>
      <c r="B344" s="77" t="str">
        <f t="shared" si="129"/>
        <v>dress disney</v>
      </c>
      <c r="C344" s="53" t="s">
        <v>118</v>
      </c>
      <c r="D344" s="54">
        <f t="shared" ref="D344:U344" si="136">D342-D343</f>
        <v>0</v>
      </c>
      <c r="E344" s="54">
        <f t="shared" si="136"/>
        <v>0</v>
      </c>
      <c r="F344" s="54">
        <f t="shared" si="136"/>
        <v>0</v>
      </c>
      <c r="G344" s="54">
        <f t="shared" si="136"/>
        <v>0</v>
      </c>
      <c r="H344" s="54">
        <f t="shared" si="136"/>
        <v>0</v>
      </c>
      <c r="I344" s="54">
        <f t="shared" si="136"/>
        <v>0</v>
      </c>
      <c r="J344" s="54">
        <f t="shared" si="136"/>
        <v>0</v>
      </c>
      <c r="K344" s="54">
        <f t="shared" si="136"/>
        <v>0</v>
      </c>
      <c r="L344" s="54">
        <f t="shared" si="136"/>
        <v>0</v>
      </c>
      <c r="M344" s="54">
        <f t="shared" si="136"/>
        <v>0</v>
      </c>
      <c r="N344" s="54">
        <f t="shared" si="136"/>
        <v>0</v>
      </c>
      <c r="O344" s="54">
        <f t="shared" si="136"/>
        <v>0</v>
      </c>
      <c r="P344" s="54">
        <f t="shared" si="136"/>
        <v>0</v>
      </c>
      <c r="Q344" s="54">
        <f t="shared" si="136"/>
        <v>0</v>
      </c>
      <c r="R344" s="54">
        <f t="shared" si="136"/>
        <v>0</v>
      </c>
      <c r="S344" s="54">
        <f t="shared" si="136"/>
        <v>0</v>
      </c>
      <c r="T344" s="54">
        <f t="shared" si="136"/>
        <v>0</v>
      </c>
      <c r="U344" s="54">
        <f t="shared" si="136"/>
        <v>0</v>
      </c>
      <c r="W344" s="71">
        <f t="shared" si="127"/>
        <v>0</v>
      </c>
      <c r="Z344" s="71">
        <f t="shared" si="131"/>
        <v>118</v>
      </c>
      <c r="AA344" s="78" t="str">
        <f>VLOOKUP($Z344,Master!$A:$B,2,FALSE)</f>
        <v>dress disney</v>
      </c>
    </row>
    <row r="345" spans="1:27" ht="15">
      <c r="A345" s="73" t="str">
        <f t="shared" si="128"/>
        <v>Koko VizarIN</v>
      </c>
      <c r="B345" s="73" t="str">
        <f t="shared" si="129"/>
        <v>Koko Vizar</v>
      </c>
      <c r="C345" s="51" t="s">
        <v>18</v>
      </c>
      <c r="D345" s="63">
        <f>SUMIF(In!$B:$B,Stock!$B345,In!C:C)</f>
        <v>0</v>
      </c>
      <c r="E345" s="63">
        <f>SUMIF(In!$B:$B,Stock!$B345,In!D:D)+D347</f>
        <v>0</v>
      </c>
      <c r="F345" s="63">
        <f>SUMIF(In!$B:$B,Stock!$B345,In!E:E)+E347</f>
        <v>0</v>
      </c>
      <c r="G345" s="63">
        <f>SUMIF(In!$B:$B,Stock!$B345,In!F:F)+F347</f>
        <v>0</v>
      </c>
      <c r="H345" s="63">
        <f>SUMIF(In!$B:$B,Stock!$B345,In!G:G)+G347</f>
        <v>0</v>
      </c>
      <c r="I345" s="63">
        <f>SUMIF(In!$B:$B,Stock!$B345,In!H:H)+H347</f>
        <v>0</v>
      </c>
      <c r="J345" s="63">
        <f>SUMIF(In!$B:$B,Stock!$B345,In!I:I)+I347</f>
        <v>0</v>
      </c>
      <c r="K345" s="63">
        <f>SUMIF(In!$B:$B,Stock!$B345,In!J:J)+J347</f>
        <v>0</v>
      </c>
      <c r="L345" s="63">
        <f>SUMIF(In!$B:$B,Stock!$B345,In!K:K)+K347</f>
        <v>0</v>
      </c>
      <c r="M345" s="63">
        <f>SUMIF(In!$B:$B,Stock!$B345,In!L:L)+L347</f>
        <v>0</v>
      </c>
      <c r="N345" s="63">
        <f>SUMIF(In!$B:$B,Stock!$B345,In!M:M)+M347</f>
        <v>0</v>
      </c>
      <c r="O345" s="63">
        <f>SUMIF(In!$B:$B,Stock!$B345,In!N:N)+N347</f>
        <v>0</v>
      </c>
      <c r="P345" s="63">
        <f>SUMIF(In!$B:$B,Stock!$B345,In!O:O)+O347</f>
        <v>0</v>
      </c>
      <c r="Q345" s="63">
        <f>SUMIF(In!$B:$B,Stock!$B345,In!P:P)+P347</f>
        <v>0</v>
      </c>
      <c r="R345" s="63">
        <f>SUMIF(In!$B:$B,Stock!$B345,In!Q:Q)+Q347</f>
        <v>0</v>
      </c>
      <c r="S345" s="63">
        <f>SUMIF(In!$B:$B,Stock!$B345,In!R:R)+R347</f>
        <v>0</v>
      </c>
      <c r="T345" s="63">
        <f>SUMIF(In!$B:$B,Stock!$B345,In!S:S)+S347</f>
        <v>0</v>
      </c>
      <c r="U345" s="63">
        <f>SUMIF(In!$B:$B,Stock!$B345,In!T:T)+T347</f>
        <v>0</v>
      </c>
      <c r="W345" s="64">
        <f t="shared" si="127"/>
        <v>0</v>
      </c>
      <c r="Z345" s="64">
        <f t="shared" si="131"/>
        <v>119</v>
      </c>
      <c r="AA345" s="74" t="str">
        <f>VLOOKUP($Z345,Master!$A:$B,2,FALSE)</f>
        <v>Koko Vizar</v>
      </c>
    </row>
    <row r="346" spans="1:27" ht="15">
      <c r="A346" s="75" t="str">
        <f t="shared" si="128"/>
        <v>Koko VizarOUT</v>
      </c>
      <c r="B346" s="75" t="str">
        <f t="shared" si="129"/>
        <v>Koko Vizar</v>
      </c>
      <c r="C346" s="52" t="s">
        <v>19</v>
      </c>
      <c r="D346" s="67">
        <f>SUMIF(Out!$B:$B,Stock!$B346,Out!C:C)</f>
        <v>0</v>
      </c>
      <c r="E346" s="67">
        <f>SUMIF(Out!$B:$B,Stock!$B346,Out!D:D)</f>
        <v>0</v>
      </c>
      <c r="F346" s="67">
        <f>SUMIF(Out!$B:$B,Stock!$B346,Out!E:E)</f>
        <v>0</v>
      </c>
      <c r="G346" s="67">
        <f>SUMIF(Out!$B:$B,Stock!$B346,Out!F:F)</f>
        <v>0</v>
      </c>
      <c r="H346" s="67">
        <f>SUMIF(Out!$B:$B,Stock!$B346,Out!G:G)</f>
        <v>0</v>
      </c>
      <c r="I346" s="67">
        <f>SUMIF(Out!$B:$B,Stock!$B346,Out!H:H)</f>
        <v>0</v>
      </c>
      <c r="J346" s="67">
        <f>SUMIF(Out!$B:$B,Stock!$B346,Out!I:I)</f>
        <v>0</v>
      </c>
      <c r="K346" s="67">
        <f>SUMIF(Out!$B:$B,Stock!$B346,Out!J:J)</f>
        <v>0</v>
      </c>
      <c r="L346" s="67">
        <f>SUMIF(Out!$B:$B,Stock!$B346,Out!K:K)</f>
        <v>0</v>
      </c>
      <c r="M346" s="67">
        <f>SUMIF(Out!$B:$B,Stock!$B346,Out!L:L)</f>
        <v>0</v>
      </c>
      <c r="N346" s="67">
        <f>SUMIF(Out!$B:$B,Stock!$B346,Out!M:M)</f>
        <v>0</v>
      </c>
      <c r="O346" s="67">
        <f>SUMIF(Out!$B:$B,Stock!$B346,Out!N:N)</f>
        <v>0</v>
      </c>
      <c r="P346" s="67">
        <f>SUMIF(Out!$B:$B,Stock!$B346,Out!O:O)</f>
        <v>0</v>
      </c>
      <c r="Q346" s="67">
        <f>SUMIF(Out!$B:$B,Stock!$B346,Out!P:P)</f>
        <v>0</v>
      </c>
      <c r="R346" s="67">
        <f>SUMIF(Out!$B:$B,Stock!$B346,Out!Q:Q)</f>
        <v>0</v>
      </c>
      <c r="S346" s="67">
        <f>SUMIF(Out!$B:$B,Stock!$B346,Out!R:R)</f>
        <v>0</v>
      </c>
      <c r="T346" s="67">
        <f>SUMIF(Out!$B:$B,Stock!$B346,Out!S:S)</f>
        <v>0</v>
      </c>
      <c r="U346" s="67">
        <f>SUMIF(Out!$B:$B,Stock!$B346,Out!T:T)</f>
        <v>0</v>
      </c>
      <c r="W346" s="68">
        <f t="shared" si="127"/>
        <v>0</v>
      </c>
      <c r="Z346" s="68">
        <f t="shared" si="131"/>
        <v>119</v>
      </c>
      <c r="AA346" s="76" t="str">
        <f>VLOOKUP($Z346,Master!$A:$B,2,FALSE)</f>
        <v>Koko Vizar</v>
      </c>
    </row>
    <row r="347" spans="1:27" ht="15">
      <c r="A347" s="77" t="str">
        <f t="shared" si="128"/>
        <v>Koko VizarBALANCE</v>
      </c>
      <c r="B347" s="77" t="str">
        <f t="shared" si="129"/>
        <v>Koko Vizar</v>
      </c>
      <c r="C347" s="53" t="s">
        <v>118</v>
      </c>
      <c r="D347" s="54">
        <f t="shared" ref="D347:U347" si="137">D345-D346</f>
        <v>0</v>
      </c>
      <c r="E347" s="54">
        <f t="shared" si="137"/>
        <v>0</v>
      </c>
      <c r="F347" s="54">
        <f t="shared" si="137"/>
        <v>0</v>
      </c>
      <c r="G347" s="54">
        <f t="shared" si="137"/>
        <v>0</v>
      </c>
      <c r="H347" s="54">
        <f t="shared" si="137"/>
        <v>0</v>
      </c>
      <c r="I347" s="54">
        <f t="shared" si="137"/>
        <v>0</v>
      </c>
      <c r="J347" s="54">
        <f t="shared" si="137"/>
        <v>0</v>
      </c>
      <c r="K347" s="54">
        <f t="shared" si="137"/>
        <v>0</v>
      </c>
      <c r="L347" s="54">
        <f t="shared" si="137"/>
        <v>0</v>
      </c>
      <c r="M347" s="54">
        <f t="shared" si="137"/>
        <v>0</v>
      </c>
      <c r="N347" s="54">
        <f t="shared" si="137"/>
        <v>0</v>
      </c>
      <c r="O347" s="54">
        <f t="shared" si="137"/>
        <v>0</v>
      </c>
      <c r="P347" s="54">
        <f t="shared" si="137"/>
        <v>0</v>
      </c>
      <c r="Q347" s="54">
        <f t="shared" si="137"/>
        <v>0</v>
      </c>
      <c r="R347" s="54">
        <f t="shared" si="137"/>
        <v>0</v>
      </c>
      <c r="S347" s="54">
        <f t="shared" si="137"/>
        <v>0</v>
      </c>
      <c r="T347" s="54">
        <f t="shared" si="137"/>
        <v>0</v>
      </c>
      <c r="U347" s="54">
        <f t="shared" si="137"/>
        <v>0</v>
      </c>
      <c r="W347" s="71">
        <f t="shared" si="127"/>
        <v>0</v>
      </c>
      <c r="Z347" s="71">
        <f t="shared" si="131"/>
        <v>119</v>
      </c>
      <c r="AA347" s="78" t="str">
        <f>VLOOKUP($Z347,Master!$A:$B,2,FALSE)</f>
        <v>Koko Vizar</v>
      </c>
    </row>
    <row r="348" spans="1:27" ht="15">
      <c r="A348" s="73" t="str">
        <f t="shared" si="128"/>
        <v>Jeans pjg abgIN</v>
      </c>
      <c r="B348" s="73" t="str">
        <f t="shared" si="129"/>
        <v>Jeans pjg abg</v>
      </c>
      <c r="C348" s="51" t="s">
        <v>18</v>
      </c>
      <c r="D348" s="63">
        <f>SUMIF(In!$B:$B,Stock!$B348,In!C:C)</f>
        <v>0</v>
      </c>
      <c r="E348" s="63">
        <f>SUMIF(In!$B:$B,Stock!$B348,In!D:D)+D350</f>
        <v>0</v>
      </c>
      <c r="F348" s="63">
        <f>SUMIF(In!$B:$B,Stock!$B348,In!E:E)+E350</f>
        <v>0</v>
      </c>
      <c r="G348" s="63">
        <f>SUMIF(In!$B:$B,Stock!$B348,In!F:F)+F350</f>
        <v>0</v>
      </c>
      <c r="H348" s="63">
        <f>SUMIF(In!$B:$B,Stock!$B348,In!G:G)+G350</f>
        <v>0</v>
      </c>
      <c r="I348" s="63">
        <f>SUMIF(In!$B:$B,Stock!$B348,In!H:H)+H350</f>
        <v>0</v>
      </c>
      <c r="J348" s="63">
        <f>SUMIF(In!$B:$B,Stock!$B348,In!I:I)+I350</f>
        <v>0</v>
      </c>
      <c r="K348" s="63">
        <f>SUMIF(In!$B:$B,Stock!$B348,In!J:J)+J350</f>
        <v>0</v>
      </c>
      <c r="L348" s="63">
        <f>SUMIF(In!$B:$B,Stock!$B348,In!K:K)+K350</f>
        <v>0</v>
      </c>
      <c r="M348" s="63">
        <f>SUMIF(In!$B:$B,Stock!$B348,In!L:L)+L350</f>
        <v>0</v>
      </c>
      <c r="N348" s="63">
        <f>SUMIF(In!$B:$B,Stock!$B348,In!M:M)+M350</f>
        <v>0</v>
      </c>
      <c r="O348" s="63">
        <f>SUMIF(In!$B:$B,Stock!$B348,In!N:N)+N350</f>
        <v>0</v>
      </c>
      <c r="P348" s="63">
        <f>SUMIF(In!$B:$B,Stock!$B348,In!O:O)+O350</f>
        <v>0</v>
      </c>
      <c r="Q348" s="63">
        <f>SUMIF(In!$B:$B,Stock!$B348,In!P:P)+P350</f>
        <v>0</v>
      </c>
      <c r="R348" s="63">
        <f>SUMIF(In!$B:$B,Stock!$B348,In!Q:Q)+Q350</f>
        <v>0</v>
      </c>
      <c r="S348" s="63">
        <f>SUMIF(In!$B:$B,Stock!$B348,In!R:R)+R350</f>
        <v>0</v>
      </c>
      <c r="T348" s="63">
        <f>SUMIF(In!$B:$B,Stock!$B348,In!S:S)+S350</f>
        <v>0</v>
      </c>
      <c r="U348" s="63">
        <f>SUMIF(In!$B:$B,Stock!$B348,In!T:T)+T350</f>
        <v>0</v>
      </c>
      <c r="W348" s="64">
        <f t="shared" si="127"/>
        <v>0</v>
      </c>
      <c r="Z348" s="64">
        <f t="shared" si="131"/>
        <v>120</v>
      </c>
      <c r="AA348" s="74" t="str">
        <f>VLOOKUP($Z348,Master!$A:$B,2,FALSE)</f>
        <v>Jeans pjg abg</v>
      </c>
    </row>
    <row r="349" spans="1:27" ht="15">
      <c r="A349" s="75" t="str">
        <f t="shared" si="128"/>
        <v>Jeans pjg abgOUT</v>
      </c>
      <c r="B349" s="75" t="str">
        <f t="shared" si="129"/>
        <v>Jeans pjg abg</v>
      </c>
      <c r="C349" s="52" t="s">
        <v>19</v>
      </c>
      <c r="D349" s="67">
        <f>SUMIF(Out!$B:$B,Stock!$B349,Out!C:C)</f>
        <v>0</v>
      </c>
      <c r="E349" s="67">
        <f>SUMIF(Out!$B:$B,Stock!$B349,Out!D:D)</f>
        <v>0</v>
      </c>
      <c r="F349" s="67">
        <f>SUMIF(Out!$B:$B,Stock!$B349,Out!E:E)</f>
        <v>0</v>
      </c>
      <c r="G349" s="67">
        <f>SUMIF(Out!$B:$B,Stock!$B349,Out!F:F)</f>
        <v>0</v>
      </c>
      <c r="H349" s="67">
        <f>SUMIF(Out!$B:$B,Stock!$B349,Out!G:G)</f>
        <v>0</v>
      </c>
      <c r="I349" s="67">
        <f>SUMIF(Out!$B:$B,Stock!$B349,Out!H:H)</f>
        <v>0</v>
      </c>
      <c r="J349" s="67">
        <f>SUMIF(Out!$B:$B,Stock!$B349,Out!I:I)</f>
        <v>0</v>
      </c>
      <c r="K349" s="67">
        <f>SUMIF(Out!$B:$B,Stock!$B349,Out!J:J)</f>
        <v>0</v>
      </c>
      <c r="L349" s="67">
        <f>SUMIF(Out!$B:$B,Stock!$B349,Out!K:K)</f>
        <v>0</v>
      </c>
      <c r="M349" s="67">
        <f>SUMIF(Out!$B:$B,Stock!$B349,Out!L:L)</f>
        <v>0</v>
      </c>
      <c r="N349" s="67">
        <f>SUMIF(Out!$B:$B,Stock!$B349,Out!M:M)</f>
        <v>0</v>
      </c>
      <c r="O349" s="67">
        <f>SUMIF(Out!$B:$B,Stock!$B349,Out!N:N)</f>
        <v>0</v>
      </c>
      <c r="P349" s="67">
        <f>SUMIF(Out!$B:$B,Stock!$B349,Out!O:O)</f>
        <v>0</v>
      </c>
      <c r="Q349" s="67">
        <f>SUMIF(Out!$B:$B,Stock!$B349,Out!P:P)</f>
        <v>0</v>
      </c>
      <c r="R349" s="67">
        <f>SUMIF(Out!$B:$B,Stock!$B349,Out!Q:Q)</f>
        <v>0</v>
      </c>
      <c r="S349" s="67">
        <f>SUMIF(Out!$B:$B,Stock!$B349,Out!R:R)</f>
        <v>0</v>
      </c>
      <c r="T349" s="67">
        <f>SUMIF(Out!$B:$B,Stock!$B349,Out!S:S)</f>
        <v>0</v>
      </c>
      <c r="U349" s="67">
        <f>SUMIF(Out!$B:$B,Stock!$B349,Out!T:T)</f>
        <v>0</v>
      </c>
      <c r="W349" s="68">
        <f t="shared" si="127"/>
        <v>0</v>
      </c>
      <c r="Z349" s="68">
        <f t="shared" si="131"/>
        <v>120</v>
      </c>
      <c r="AA349" s="76" t="str">
        <f>VLOOKUP($Z349,Master!$A:$B,2,FALSE)</f>
        <v>Jeans pjg abg</v>
      </c>
    </row>
    <row r="350" spans="1:27" ht="15">
      <c r="A350" s="77" t="str">
        <f t="shared" si="128"/>
        <v>Jeans pjg abgBALANCE</v>
      </c>
      <c r="B350" s="77" t="str">
        <f t="shared" si="129"/>
        <v>Jeans pjg abg</v>
      </c>
      <c r="C350" s="53" t="s">
        <v>118</v>
      </c>
      <c r="D350" s="54">
        <f t="shared" ref="D350:U350" si="138">D348-D349</f>
        <v>0</v>
      </c>
      <c r="E350" s="54">
        <f t="shared" si="138"/>
        <v>0</v>
      </c>
      <c r="F350" s="54">
        <f t="shared" si="138"/>
        <v>0</v>
      </c>
      <c r="G350" s="54">
        <f t="shared" si="138"/>
        <v>0</v>
      </c>
      <c r="H350" s="54">
        <f t="shared" si="138"/>
        <v>0</v>
      </c>
      <c r="I350" s="54">
        <f t="shared" si="138"/>
        <v>0</v>
      </c>
      <c r="J350" s="54">
        <f t="shared" si="138"/>
        <v>0</v>
      </c>
      <c r="K350" s="54">
        <f t="shared" si="138"/>
        <v>0</v>
      </c>
      <c r="L350" s="54">
        <f t="shared" si="138"/>
        <v>0</v>
      </c>
      <c r="M350" s="54">
        <f t="shared" si="138"/>
        <v>0</v>
      </c>
      <c r="N350" s="54">
        <f t="shared" si="138"/>
        <v>0</v>
      </c>
      <c r="O350" s="54">
        <f t="shared" si="138"/>
        <v>0</v>
      </c>
      <c r="P350" s="54">
        <f t="shared" si="138"/>
        <v>0</v>
      </c>
      <c r="Q350" s="54">
        <f t="shared" si="138"/>
        <v>0</v>
      </c>
      <c r="R350" s="54">
        <f t="shared" si="138"/>
        <v>0</v>
      </c>
      <c r="S350" s="54">
        <f t="shared" si="138"/>
        <v>0</v>
      </c>
      <c r="T350" s="54">
        <f t="shared" si="138"/>
        <v>0</v>
      </c>
      <c r="U350" s="54">
        <f t="shared" si="138"/>
        <v>0</v>
      </c>
      <c r="W350" s="71">
        <f t="shared" si="127"/>
        <v>0</v>
      </c>
      <c r="Z350" s="71">
        <f t="shared" si="131"/>
        <v>120</v>
      </c>
      <c r="AA350" s="78" t="str">
        <f>VLOOKUP($Z350,Master!$A:$B,2,FALSE)</f>
        <v>Jeans pjg abg</v>
      </c>
    </row>
    <row r="351" spans="1:27" ht="15">
      <c r="A351" s="73" t="str">
        <f t="shared" si="128"/>
        <v>Atasan IbuIN</v>
      </c>
      <c r="B351" s="73" t="str">
        <f t="shared" si="129"/>
        <v>Atasan Ibu</v>
      </c>
      <c r="C351" s="51" t="s">
        <v>18</v>
      </c>
      <c r="D351" s="63">
        <f>SUMIF(In!$B:$B,Stock!$B351,In!C:C)</f>
        <v>0</v>
      </c>
      <c r="E351" s="63">
        <f>SUMIF(In!$B:$B,Stock!$B351,In!D:D)+D353</f>
        <v>0</v>
      </c>
      <c r="F351" s="63">
        <f>SUMIF(In!$B:$B,Stock!$B351,In!E:E)+E353</f>
        <v>0</v>
      </c>
      <c r="G351" s="63">
        <f>SUMIF(In!$B:$B,Stock!$B351,In!F:F)+F353</f>
        <v>0</v>
      </c>
      <c r="H351" s="63">
        <f>SUMIF(In!$B:$B,Stock!$B351,In!G:G)+G353</f>
        <v>0</v>
      </c>
      <c r="I351" s="63">
        <f>SUMIF(In!$B:$B,Stock!$B351,In!H:H)+H353</f>
        <v>0</v>
      </c>
      <c r="J351" s="63">
        <f>SUMIF(In!$B:$B,Stock!$B351,In!I:I)+I353</f>
        <v>0</v>
      </c>
      <c r="K351" s="63">
        <f>SUMIF(In!$B:$B,Stock!$B351,In!J:J)+J353</f>
        <v>0</v>
      </c>
      <c r="L351" s="63">
        <f>SUMIF(In!$B:$B,Stock!$B351,In!K:K)+K353</f>
        <v>0</v>
      </c>
      <c r="M351" s="63">
        <f>SUMIF(In!$B:$B,Stock!$B351,In!L:L)+L353</f>
        <v>0</v>
      </c>
      <c r="N351" s="63">
        <f>SUMIF(In!$B:$B,Stock!$B351,In!M:M)+M353</f>
        <v>0</v>
      </c>
      <c r="O351" s="63">
        <f>SUMIF(In!$B:$B,Stock!$B351,In!N:N)+N353</f>
        <v>0</v>
      </c>
      <c r="P351" s="63">
        <f>SUMIF(In!$B:$B,Stock!$B351,In!O:O)+O353</f>
        <v>0</v>
      </c>
      <c r="Q351" s="63">
        <f>SUMIF(In!$B:$B,Stock!$B351,In!P:P)+P353</f>
        <v>0</v>
      </c>
      <c r="R351" s="63">
        <f>SUMIF(In!$B:$B,Stock!$B351,In!Q:Q)+Q353</f>
        <v>0</v>
      </c>
      <c r="S351" s="63">
        <f>SUMIF(In!$B:$B,Stock!$B351,In!R:R)+R353</f>
        <v>0</v>
      </c>
      <c r="T351" s="63">
        <f>SUMIF(In!$B:$B,Stock!$B351,In!S:S)+S353</f>
        <v>0</v>
      </c>
      <c r="U351" s="63">
        <f>SUMIF(In!$B:$B,Stock!$B351,In!T:T)+T353</f>
        <v>0</v>
      </c>
      <c r="W351" s="64">
        <f t="shared" si="127"/>
        <v>0</v>
      </c>
      <c r="Z351" s="64">
        <f t="shared" si="131"/>
        <v>121</v>
      </c>
      <c r="AA351" s="74" t="str">
        <f>VLOOKUP($Z351,Master!$A:$B,2,FALSE)</f>
        <v>Atasan Ibu</v>
      </c>
    </row>
    <row r="352" spans="1:27" ht="15">
      <c r="A352" s="75" t="str">
        <f t="shared" si="128"/>
        <v>Atasan IbuOUT</v>
      </c>
      <c r="B352" s="75" t="str">
        <f t="shared" si="129"/>
        <v>Atasan Ibu</v>
      </c>
      <c r="C352" s="52" t="s">
        <v>19</v>
      </c>
      <c r="D352" s="67">
        <f>SUMIF(Out!$B:$B,Stock!$B352,Out!C:C)</f>
        <v>0</v>
      </c>
      <c r="E352" s="67">
        <f>SUMIF(Out!$B:$B,Stock!$B352,Out!D:D)</f>
        <v>0</v>
      </c>
      <c r="F352" s="67">
        <f>SUMIF(Out!$B:$B,Stock!$B352,Out!E:E)</f>
        <v>0</v>
      </c>
      <c r="G352" s="67">
        <f>SUMIF(Out!$B:$B,Stock!$B352,Out!F:F)</f>
        <v>0</v>
      </c>
      <c r="H352" s="67">
        <f>SUMIF(Out!$B:$B,Stock!$B352,Out!G:G)</f>
        <v>0</v>
      </c>
      <c r="I352" s="67">
        <f>SUMIF(Out!$B:$B,Stock!$B352,Out!H:H)</f>
        <v>0</v>
      </c>
      <c r="J352" s="67">
        <f>SUMIF(Out!$B:$B,Stock!$B352,Out!I:I)</f>
        <v>0</v>
      </c>
      <c r="K352" s="67">
        <f>SUMIF(Out!$B:$B,Stock!$B352,Out!J:J)</f>
        <v>0</v>
      </c>
      <c r="L352" s="67">
        <f>SUMIF(Out!$B:$B,Stock!$B352,Out!K:K)</f>
        <v>0</v>
      </c>
      <c r="M352" s="67">
        <f>SUMIF(Out!$B:$B,Stock!$B352,Out!L:L)</f>
        <v>0</v>
      </c>
      <c r="N352" s="67">
        <f>SUMIF(Out!$B:$B,Stock!$B352,Out!M:M)</f>
        <v>0</v>
      </c>
      <c r="O352" s="67">
        <f>SUMIF(Out!$B:$B,Stock!$B352,Out!N:N)</f>
        <v>0</v>
      </c>
      <c r="P352" s="67">
        <f>SUMIF(Out!$B:$B,Stock!$B352,Out!O:O)</f>
        <v>0</v>
      </c>
      <c r="Q352" s="67">
        <f>SUMIF(Out!$B:$B,Stock!$B352,Out!P:P)</f>
        <v>0</v>
      </c>
      <c r="R352" s="67">
        <f>SUMIF(Out!$B:$B,Stock!$B352,Out!Q:Q)</f>
        <v>0</v>
      </c>
      <c r="S352" s="67">
        <f>SUMIF(Out!$B:$B,Stock!$B352,Out!R:R)</f>
        <v>0</v>
      </c>
      <c r="T352" s="67">
        <f>SUMIF(Out!$B:$B,Stock!$B352,Out!S:S)</f>
        <v>0</v>
      </c>
      <c r="U352" s="67">
        <f>SUMIF(Out!$B:$B,Stock!$B352,Out!T:T)</f>
        <v>0</v>
      </c>
      <c r="W352" s="68">
        <f t="shared" si="127"/>
        <v>0</v>
      </c>
      <c r="Z352" s="68">
        <f t="shared" si="131"/>
        <v>121</v>
      </c>
      <c r="AA352" s="76" t="str">
        <f>VLOOKUP($Z352,Master!$A:$B,2,FALSE)</f>
        <v>Atasan Ibu</v>
      </c>
    </row>
    <row r="353" spans="1:27" ht="15">
      <c r="A353" s="77" t="str">
        <f t="shared" si="128"/>
        <v>Atasan IbuBALANCE</v>
      </c>
      <c r="B353" s="77" t="str">
        <f t="shared" si="129"/>
        <v>Atasan Ibu</v>
      </c>
      <c r="C353" s="53" t="s">
        <v>118</v>
      </c>
      <c r="D353" s="54">
        <f t="shared" ref="D353:U353" si="139">D351-D352</f>
        <v>0</v>
      </c>
      <c r="E353" s="54">
        <f t="shared" si="139"/>
        <v>0</v>
      </c>
      <c r="F353" s="54">
        <f t="shared" si="139"/>
        <v>0</v>
      </c>
      <c r="G353" s="54">
        <f t="shared" si="139"/>
        <v>0</v>
      </c>
      <c r="H353" s="54">
        <f t="shared" si="139"/>
        <v>0</v>
      </c>
      <c r="I353" s="54">
        <f t="shared" si="139"/>
        <v>0</v>
      </c>
      <c r="J353" s="54">
        <f t="shared" si="139"/>
        <v>0</v>
      </c>
      <c r="K353" s="54">
        <f t="shared" si="139"/>
        <v>0</v>
      </c>
      <c r="L353" s="54">
        <f t="shared" si="139"/>
        <v>0</v>
      </c>
      <c r="M353" s="54">
        <f t="shared" si="139"/>
        <v>0</v>
      </c>
      <c r="N353" s="54">
        <f t="shared" si="139"/>
        <v>0</v>
      </c>
      <c r="O353" s="54">
        <f t="shared" si="139"/>
        <v>0</v>
      </c>
      <c r="P353" s="54">
        <f t="shared" si="139"/>
        <v>0</v>
      </c>
      <c r="Q353" s="54">
        <f t="shared" si="139"/>
        <v>0</v>
      </c>
      <c r="R353" s="54">
        <f t="shared" si="139"/>
        <v>0</v>
      </c>
      <c r="S353" s="54">
        <f t="shared" si="139"/>
        <v>0</v>
      </c>
      <c r="T353" s="54">
        <f t="shared" si="139"/>
        <v>0</v>
      </c>
      <c r="U353" s="54">
        <f t="shared" si="139"/>
        <v>0</v>
      </c>
      <c r="W353" s="71">
        <f t="shared" si="127"/>
        <v>0</v>
      </c>
      <c r="Z353" s="71">
        <f t="shared" si="131"/>
        <v>121</v>
      </c>
      <c r="AA353" s="78" t="str">
        <f>VLOOKUP($Z353,Master!$A:$B,2,FALSE)</f>
        <v>Atasan Ibu</v>
      </c>
    </row>
    <row r="354" spans="1:27" ht="15">
      <c r="A354" s="73" t="str">
        <f t="shared" si="128"/>
        <v>Terusan DressIN</v>
      </c>
      <c r="B354" s="73" t="str">
        <f t="shared" si="129"/>
        <v>Terusan Dress</v>
      </c>
      <c r="C354" s="51" t="s">
        <v>18</v>
      </c>
      <c r="D354" s="63">
        <f>SUMIF(In!$B:$B,Stock!$B354,In!C:C)</f>
        <v>0</v>
      </c>
      <c r="E354" s="63">
        <f>SUMIF(In!$B:$B,Stock!$B354,In!D:D)+D356</f>
        <v>0</v>
      </c>
      <c r="F354" s="63">
        <f>SUMIF(In!$B:$B,Stock!$B354,In!E:E)+E356</f>
        <v>0</v>
      </c>
      <c r="G354" s="63">
        <f>SUMIF(In!$B:$B,Stock!$B354,In!F:F)+F356</f>
        <v>0</v>
      </c>
      <c r="H354" s="63">
        <f>SUMIF(In!$B:$B,Stock!$B354,In!G:G)+G356</f>
        <v>0</v>
      </c>
      <c r="I354" s="63">
        <f>SUMIF(In!$B:$B,Stock!$B354,In!H:H)+H356</f>
        <v>0</v>
      </c>
      <c r="J354" s="63">
        <f>SUMIF(In!$B:$B,Stock!$B354,In!I:I)+I356</f>
        <v>0</v>
      </c>
      <c r="K354" s="63">
        <f>SUMIF(In!$B:$B,Stock!$B354,In!J:J)+J356</f>
        <v>0</v>
      </c>
      <c r="L354" s="63">
        <f>SUMIF(In!$B:$B,Stock!$B354,In!K:K)+K356</f>
        <v>0</v>
      </c>
      <c r="M354" s="63">
        <f>SUMIF(In!$B:$B,Stock!$B354,In!L:L)+L356</f>
        <v>0</v>
      </c>
      <c r="N354" s="63">
        <f>SUMIF(In!$B:$B,Stock!$B354,In!M:M)+M356</f>
        <v>0</v>
      </c>
      <c r="O354" s="63">
        <f>SUMIF(In!$B:$B,Stock!$B354,In!N:N)+N356</f>
        <v>0</v>
      </c>
      <c r="P354" s="63">
        <f>SUMIF(In!$B:$B,Stock!$B354,In!O:O)+O356</f>
        <v>0</v>
      </c>
      <c r="Q354" s="63">
        <f>SUMIF(In!$B:$B,Stock!$B354,In!P:P)+P356</f>
        <v>0</v>
      </c>
      <c r="R354" s="63">
        <f>SUMIF(In!$B:$B,Stock!$B354,In!Q:Q)+Q356</f>
        <v>0</v>
      </c>
      <c r="S354" s="63">
        <f>SUMIF(In!$B:$B,Stock!$B354,In!R:R)+R356</f>
        <v>0</v>
      </c>
      <c r="T354" s="63">
        <f>SUMIF(In!$B:$B,Stock!$B354,In!S:S)+S356</f>
        <v>0</v>
      </c>
      <c r="U354" s="63">
        <f>SUMIF(In!$B:$B,Stock!$B354,In!T:T)+T356</f>
        <v>0</v>
      </c>
      <c r="W354" s="64">
        <f t="shared" si="127"/>
        <v>0</v>
      </c>
      <c r="Z354" s="64">
        <f t="shared" si="131"/>
        <v>122</v>
      </c>
      <c r="AA354" s="74" t="str">
        <f>VLOOKUP($Z354,Master!$A:$B,2,FALSE)</f>
        <v>Terusan Dress</v>
      </c>
    </row>
    <row r="355" spans="1:27" ht="15">
      <c r="A355" s="75" t="str">
        <f t="shared" si="128"/>
        <v>Terusan DressOUT</v>
      </c>
      <c r="B355" s="75" t="str">
        <f t="shared" si="129"/>
        <v>Terusan Dress</v>
      </c>
      <c r="C355" s="52" t="s">
        <v>19</v>
      </c>
      <c r="D355" s="67">
        <f>SUMIF(Out!$B:$B,Stock!$B355,Out!C:C)</f>
        <v>0</v>
      </c>
      <c r="E355" s="67">
        <f>SUMIF(Out!$B:$B,Stock!$B355,Out!D:D)</f>
        <v>0</v>
      </c>
      <c r="F355" s="67">
        <f>SUMIF(Out!$B:$B,Stock!$B355,Out!E:E)</f>
        <v>0</v>
      </c>
      <c r="G355" s="67">
        <f>SUMIF(Out!$B:$B,Stock!$B355,Out!F:F)</f>
        <v>0</v>
      </c>
      <c r="H355" s="67">
        <f>SUMIF(Out!$B:$B,Stock!$B355,Out!G:G)</f>
        <v>0</v>
      </c>
      <c r="I355" s="67">
        <f>SUMIF(Out!$B:$B,Stock!$B355,Out!H:H)</f>
        <v>0</v>
      </c>
      <c r="J355" s="67">
        <f>SUMIF(Out!$B:$B,Stock!$B355,Out!I:I)</f>
        <v>0</v>
      </c>
      <c r="K355" s="67">
        <f>SUMIF(Out!$B:$B,Stock!$B355,Out!J:J)</f>
        <v>0</v>
      </c>
      <c r="L355" s="67">
        <f>SUMIF(Out!$B:$B,Stock!$B355,Out!K:K)</f>
        <v>0</v>
      </c>
      <c r="M355" s="67">
        <f>SUMIF(Out!$B:$B,Stock!$B355,Out!L:L)</f>
        <v>0</v>
      </c>
      <c r="N355" s="67">
        <f>SUMIF(Out!$B:$B,Stock!$B355,Out!M:M)</f>
        <v>0</v>
      </c>
      <c r="O355" s="67">
        <f>SUMIF(Out!$B:$B,Stock!$B355,Out!N:N)</f>
        <v>0</v>
      </c>
      <c r="P355" s="67">
        <f>SUMIF(Out!$B:$B,Stock!$B355,Out!O:O)</f>
        <v>0</v>
      </c>
      <c r="Q355" s="67">
        <f>SUMIF(Out!$B:$B,Stock!$B355,Out!P:P)</f>
        <v>0</v>
      </c>
      <c r="R355" s="67">
        <f>SUMIF(Out!$B:$B,Stock!$B355,Out!Q:Q)</f>
        <v>0</v>
      </c>
      <c r="S355" s="67">
        <f>SUMIF(Out!$B:$B,Stock!$B355,Out!R:R)</f>
        <v>0</v>
      </c>
      <c r="T355" s="67">
        <f>SUMIF(Out!$B:$B,Stock!$B355,Out!S:S)</f>
        <v>0</v>
      </c>
      <c r="U355" s="67">
        <f>SUMIF(Out!$B:$B,Stock!$B355,Out!T:T)</f>
        <v>0</v>
      </c>
      <c r="W355" s="68">
        <f t="shared" si="127"/>
        <v>0</v>
      </c>
      <c r="Z355" s="68">
        <f t="shared" si="131"/>
        <v>122</v>
      </c>
      <c r="AA355" s="76" t="str">
        <f>VLOOKUP($Z355,Master!$A:$B,2,FALSE)</f>
        <v>Terusan Dress</v>
      </c>
    </row>
    <row r="356" spans="1:27" ht="15">
      <c r="A356" s="77" t="str">
        <f t="shared" si="128"/>
        <v>Terusan DressBALANCE</v>
      </c>
      <c r="B356" s="77" t="str">
        <f t="shared" si="129"/>
        <v>Terusan Dress</v>
      </c>
      <c r="C356" s="53" t="s">
        <v>118</v>
      </c>
      <c r="D356" s="54">
        <f t="shared" ref="D356:U356" si="140">D354-D355</f>
        <v>0</v>
      </c>
      <c r="E356" s="54">
        <f t="shared" si="140"/>
        <v>0</v>
      </c>
      <c r="F356" s="54">
        <f t="shared" si="140"/>
        <v>0</v>
      </c>
      <c r="G356" s="54">
        <f t="shared" si="140"/>
        <v>0</v>
      </c>
      <c r="H356" s="54">
        <f t="shared" si="140"/>
        <v>0</v>
      </c>
      <c r="I356" s="54">
        <f t="shared" si="140"/>
        <v>0</v>
      </c>
      <c r="J356" s="54">
        <f t="shared" si="140"/>
        <v>0</v>
      </c>
      <c r="K356" s="54">
        <f t="shared" si="140"/>
        <v>0</v>
      </c>
      <c r="L356" s="54">
        <f t="shared" si="140"/>
        <v>0</v>
      </c>
      <c r="M356" s="54">
        <f t="shared" si="140"/>
        <v>0</v>
      </c>
      <c r="N356" s="54">
        <f t="shared" si="140"/>
        <v>0</v>
      </c>
      <c r="O356" s="54">
        <f t="shared" si="140"/>
        <v>0</v>
      </c>
      <c r="P356" s="54">
        <f t="shared" si="140"/>
        <v>0</v>
      </c>
      <c r="Q356" s="54">
        <f t="shared" si="140"/>
        <v>0</v>
      </c>
      <c r="R356" s="54">
        <f t="shared" si="140"/>
        <v>0</v>
      </c>
      <c r="S356" s="54">
        <f t="shared" si="140"/>
        <v>0</v>
      </c>
      <c r="T356" s="54">
        <f t="shared" si="140"/>
        <v>0</v>
      </c>
      <c r="U356" s="54">
        <f t="shared" si="140"/>
        <v>0</v>
      </c>
      <c r="W356" s="71">
        <f t="shared" si="127"/>
        <v>0</v>
      </c>
      <c r="Z356" s="71">
        <f t="shared" si="131"/>
        <v>122</v>
      </c>
      <c r="AA356" s="78" t="str">
        <f>VLOOKUP($Z356,Master!$A:$B,2,FALSE)</f>
        <v>Terusan Dress</v>
      </c>
    </row>
    <row r="357" spans="1:27" ht="15">
      <c r="A357" s="73" t="str">
        <f t="shared" si="128"/>
        <v>kaos superIN</v>
      </c>
      <c r="B357" s="73" t="str">
        <f t="shared" si="129"/>
        <v>kaos super</v>
      </c>
      <c r="C357" s="51" t="s">
        <v>18</v>
      </c>
      <c r="D357" s="63">
        <f>SUMIF(In!$B:$B,Stock!$B357,In!C:C)</f>
        <v>0</v>
      </c>
      <c r="E357" s="63">
        <f>SUMIF(In!$B:$B,Stock!$B357,In!D:D)+D359</f>
        <v>0</v>
      </c>
      <c r="F357" s="63">
        <f>SUMIF(In!$B:$B,Stock!$B357,In!E:E)+E359</f>
        <v>0</v>
      </c>
      <c r="G357" s="63">
        <f>SUMIF(In!$B:$B,Stock!$B357,In!F:F)+F359</f>
        <v>0</v>
      </c>
      <c r="H357" s="63">
        <f>SUMIF(In!$B:$B,Stock!$B357,In!G:G)+G359</f>
        <v>0</v>
      </c>
      <c r="I357" s="63">
        <f>SUMIF(In!$B:$B,Stock!$B357,In!H:H)+H359</f>
        <v>0</v>
      </c>
      <c r="J357" s="63">
        <f>SUMIF(In!$B:$B,Stock!$B357,In!I:I)+I359</f>
        <v>0</v>
      </c>
      <c r="K357" s="63">
        <f>SUMIF(In!$B:$B,Stock!$B357,In!J:J)+J359</f>
        <v>0</v>
      </c>
      <c r="L357" s="63">
        <f>SUMIF(In!$B:$B,Stock!$B357,In!K:K)+K359</f>
        <v>0</v>
      </c>
      <c r="M357" s="63">
        <f>SUMIF(In!$B:$B,Stock!$B357,In!L:L)+L359</f>
        <v>0</v>
      </c>
      <c r="N357" s="63">
        <f>SUMIF(In!$B:$B,Stock!$B357,In!M:M)+M359</f>
        <v>0</v>
      </c>
      <c r="O357" s="63">
        <f>SUMIF(In!$B:$B,Stock!$B357,In!N:N)+N359</f>
        <v>0</v>
      </c>
      <c r="P357" s="63">
        <f>SUMIF(In!$B:$B,Stock!$B357,In!O:O)+O359</f>
        <v>0</v>
      </c>
      <c r="Q357" s="63">
        <f>SUMIF(In!$B:$B,Stock!$B357,In!P:P)+P359</f>
        <v>0</v>
      </c>
      <c r="R357" s="63">
        <f>SUMIF(In!$B:$B,Stock!$B357,In!Q:Q)+Q359</f>
        <v>0</v>
      </c>
      <c r="S357" s="63">
        <f>SUMIF(In!$B:$B,Stock!$B357,In!R:R)+R359</f>
        <v>0</v>
      </c>
      <c r="T357" s="63">
        <f>SUMIF(In!$B:$B,Stock!$B357,In!S:S)+S359</f>
        <v>0</v>
      </c>
      <c r="U357" s="63">
        <f>SUMIF(In!$B:$B,Stock!$B357,In!T:T)+T359</f>
        <v>0</v>
      </c>
      <c r="W357" s="64">
        <f t="shared" si="127"/>
        <v>0</v>
      </c>
      <c r="Z357" s="64">
        <f t="shared" si="131"/>
        <v>123</v>
      </c>
      <c r="AA357" s="74" t="str">
        <f>VLOOKUP($Z357,Master!$A:$B,2,FALSE)</f>
        <v>kaos super</v>
      </c>
    </row>
    <row r="358" spans="1:27" ht="15">
      <c r="A358" s="75" t="str">
        <f t="shared" si="128"/>
        <v>kaos superOUT</v>
      </c>
      <c r="B358" s="75" t="str">
        <f t="shared" si="129"/>
        <v>kaos super</v>
      </c>
      <c r="C358" s="52" t="s">
        <v>19</v>
      </c>
      <c r="D358" s="67">
        <f>SUMIF(Out!$B:$B,Stock!$B358,Out!C:C)</f>
        <v>0</v>
      </c>
      <c r="E358" s="67">
        <f>SUMIF(Out!$B:$B,Stock!$B358,Out!D:D)</f>
        <v>0</v>
      </c>
      <c r="F358" s="67">
        <f>SUMIF(Out!$B:$B,Stock!$B358,Out!E:E)</f>
        <v>0</v>
      </c>
      <c r="G358" s="67">
        <f>SUMIF(Out!$B:$B,Stock!$B358,Out!F:F)</f>
        <v>0</v>
      </c>
      <c r="H358" s="67">
        <f>SUMIF(Out!$B:$B,Stock!$B358,Out!G:G)</f>
        <v>0</v>
      </c>
      <c r="I358" s="67">
        <f>SUMIF(Out!$B:$B,Stock!$B358,Out!H:H)</f>
        <v>0</v>
      </c>
      <c r="J358" s="67">
        <f>SUMIF(Out!$B:$B,Stock!$B358,Out!I:I)</f>
        <v>0</v>
      </c>
      <c r="K358" s="67">
        <f>SUMIF(Out!$B:$B,Stock!$B358,Out!J:J)</f>
        <v>0</v>
      </c>
      <c r="L358" s="67">
        <f>SUMIF(Out!$B:$B,Stock!$B358,Out!K:K)</f>
        <v>0</v>
      </c>
      <c r="M358" s="67">
        <f>SUMIF(Out!$B:$B,Stock!$B358,Out!L:L)</f>
        <v>0</v>
      </c>
      <c r="N358" s="67">
        <f>SUMIF(Out!$B:$B,Stock!$B358,Out!M:M)</f>
        <v>0</v>
      </c>
      <c r="O358" s="67">
        <f>SUMIF(Out!$B:$B,Stock!$B358,Out!N:N)</f>
        <v>0</v>
      </c>
      <c r="P358" s="67">
        <f>SUMIF(Out!$B:$B,Stock!$B358,Out!O:O)</f>
        <v>0</v>
      </c>
      <c r="Q358" s="67">
        <f>SUMIF(Out!$B:$B,Stock!$B358,Out!P:P)</f>
        <v>0</v>
      </c>
      <c r="R358" s="67">
        <f>SUMIF(Out!$B:$B,Stock!$B358,Out!Q:Q)</f>
        <v>0</v>
      </c>
      <c r="S358" s="67">
        <f>SUMIF(Out!$B:$B,Stock!$B358,Out!R:R)</f>
        <v>0</v>
      </c>
      <c r="T358" s="67">
        <f>SUMIF(Out!$B:$B,Stock!$B358,Out!S:S)</f>
        <v>0</v>
      </c>
      <c r="U358" s="67">
        <f>SUMIF(Out!$B:$B,Stock!$B358,Out!T:T)</f>
        <v>0</v>
      </c>
      <c r="W358" s="68">
        <f t="shared" si="127"/>
        <v>0</v>
      </c>
      <c r="Z358" s="68">
        <f t="shared" si="131"/>
        <v>123</v>
      </c>
      <c r="AA358" s="76" t="str">
        <f>VLOOKUP($Z358,Master!$A:$B,2,FALSE)</f>
        <v>kaos super</v>
      </c>
    </row>
    <row r="359" spans="1:27" ht="15">
      <c r="A359" s="77" t="str">
        <f t="shared" si="128"/>
        <v>kaos superBALANCE</v>
      </c>
      <c r="B359" s="77" t="str">
        <f t="shared" si="129"/>
        <v>kaos super</v>
      </c>
      <c r="C359" s="53" t="s">
        <v>118</v>
      </c>
      <c r="D359" s="54">
        <f t="shared" ref="D359:U359" si="141">D357-D358</f>
        <v>0</v>
      </c>
      <c r="E359" s="54">
        <f t="shared" si="141"/>
        <v>0</v>
      </c>
      <c r="F359" s="54">
        <f t="shared" si="141"/>
        <v>0</v>
      </c>
      <c r="G359" s="54">
        <f t="shared" si="141"/>
        <v>0</v>
      </c>
      <c r="H359" s="54">
        <f t="shared" si="141"/>
        <v>0</v>
      </c>
      <c r="I359" s="54">
        <f t="shared" si="141"/>
        <v>0</v>
      </c>
      <c r="J359" s="54">
        <f t="shared" si="141"/>
        <v>0</v>
      </c>
      <c r="K359" s="54">
        <f t="shared" si="141"/>
        <v>0</v>
      </c>
      <c r="L359" s="54">
        <f t="shared" si="141"/>
        <v>0</v>
      </c>
      <c r="M359" s="54">
        <f t="shared" si="141"/>
        <v>0</v>
      </c>
      <c r="N359" s="54">
        <f t="shared" si="141"/>
        <v>0</v>
      </c>
      <c r="O359" s="54">
        <f t="shared" si="141"/>
        <v>0</v>
      </c>
      <c r="P359" s="54">
        <f t="shared" si="141"/>
        <v>0</v>
      </c>
      <c r="Q359" s="54">
        <f t="shared" si="141"/>
        <v>0</v>
      </c>
      <c r="R359" s="54">
        <f t="shared" si="141"/>
        <v>0</v>
      </c>
      <c r="S359" s="54">
        <f t="shared" si="141"/>
        <v>0</v>
      </c>
      <c r="T359" s="54">
        <f t="shared" si="141"/>
        <v>0</v>
      </c>
      <c r="U359" s="54">
        <f t="shared" si="141"/>
        <v>0</v>
      </c>
      <c r="W359" s="71">
        <f t="shared" si="127"/>
        <v>0</v>
      </c>
      <c r="Z359" s="71">
        <f t="shared" si="131"/>
        <v>123</v>
      </c>
      <c r="AA359" s="78" t="str">
        <f>VLOOKUP($Z359,Master!$A:$B,2,FALSE)</f>
        <v>kaos super</v>
      </c>
    </row>
    <row r="360" spans="1:27" ht="15">
      <c r="A360" s="73" t="str">
        <f t="shared" si="128"/>
        <v>Kaos G6IN</v>
      </c>
      <c r="B360" s="73" t="str">
        <f t="shared" si="129"/>
        <v>Kaos G6</v>
      </c>
      <c r="C360" s="51" t="s">
        <v>18</v>
      </c>
      <c r="D360" s="63">
        <f>SUMIF(In!$B:$B,Stock!$B360,In!C:C)</f>
        <v>0</v>
      </c>
      <c r="E360" s="63">
        <f>SUMIF(In!$B:$B,Stock!$B360,In!D:D)+D362</f>
        <v>0</v>
      </c>
      <c r="F360" s="63">
        <f>SUMIF(In!$B:$B,Stock!$B360,In!E:E)+E362</f>
        <v>0</v>
      </c>
      <c r="G360" s="63">
        <f>SUMIF(In!$B:$B,Stock!$B360,In!F:F)+F362</f>
        <v>0</v>
      </c>
      <c r="H360" s="63">
        <f>SUMIF(In!$B:$B,Stock!$B360,In!G:G)+G362</f>
        <v>0</v>
      </c>
      <c r="I360" s="63">
        <f>SUMIF(In!$B:$B,Stock!$B360,In!H:H)+H362</f>
        <v>0</v>
      </c>
      <c r="J360" s="63">
        <f>SUMIF(In!$B:$B,Stock!$B360,In!I:I)+I362</f>
        <v>0</v>
      </c>
      <c r="K360" s="63">
        <f>SUMIF(In!$B:$B,Stock!$B360,In!J:J)+J362</f>
        <v>0</v>
      </c>
      <c r="L360" s="63">
        <f>SUMIF(In!$B:$B,Stock!$B360,In!K:K)+K362</f>
        <v>0</v>
      </c>
      <c r="M360" s="63">
        <f>SUMIF(In!$B:$B,Stock!$B360,In!L:L)+L362</f>
        <v>0</v>
      </c>
      <c r="N360" s="63">
        <f>SUMIF(In!$B:$B,Stock!$B360,In!M:M)+M362</f>
        <v>0</v>
      </c>
      <c r="O360" s="63">
        <f>SUMIF(In!$B:$B,Stock!$B360,In!N:N)+N362</f>
        <v>0</v>
      </c>
      <c r="P360" s="63">
        <f>SUMIF(In!$B:$B,Stock!$B360,In!O:O)+O362</f>
        <v>0</v>
      </c>
      <c r="Q360" s="63">
        <f>SUMIF(In!$B:$B,Stock!$B360,In!P:P)+P362</f>
        <v>0</v>
      </c>
      <c r="R360" s="63">
        <f>SUMIF(In!$B:$B,Stock!$B360,In!Q:Q)+Q362</f>
        <v>0</v>
      </c>
      <c r="S360" s="63">
        <f>SUMIF(In!$B:$B,Stock!$B360,In!R:R)+R362</f>
        <v>0</v>
      </c>
      <c r="T360" s="63">
        <f>SUMIF(In!$B:$B,Stock!$B360,In!S:S)+S362</f>
        <v>0</v>
      </c>
      <c r="U360" s="63">
        <f>SUMIF(In!$B:$B,Stock!$B360,In!T:T)+T362</f>
        <v>0</v>
      </c>
      <c r="W360" s="64">
        <f t="shared" si="127"/>
        <v>0</v>
      </c>
      <c r="Z360" s="64">
        <f t="shared" si="131"/>
        <v>124</v>
      </c>
      <c r="AA360" s="74" t="str">
        <f>VLOOKUP($Z360,Master!$A:$B,2,FALSE)</f>
        <v>Kaos G6</v>
      </c>
    </row>
    <row r="361" spans="1:27" ht="15">
      <c r="A361" s="75" t="str">
        <f t="shared" si="128"/>
        <v>Kaos G6OUT</v>
      </c>
      <c r="B361" s="75" t="str">
        <f t="shared" si="129"/>
        <v>Kaos G6</v>
      </c>
      <c r="C361" s="52" t="s">
        <v>19</v>
      </c>
      <c r="D361" s="67">
        <f>SUMIF(Out!$B:$B,Stock!$B361,Out!C:C)</f>
        <v>0</v>
      </c>
      <c r="E361" s="67">
        <f>SUMIF(Out!$B:$B,Stock!$B361,Out!D:D)</f>
        <v>0</v>
      </c>
      <c r="F361" s="67">
        <f>SUMIF(Out!$B:$B,Stock!$B361,Out!E:E)</f>
        <v>0</v>
      </c>
      <c r="G361" s="67">
        <f>SUMIF(Out!$B:$B,Stock!$B361,Out!F:F)</f>
        <v>0</v>
      </c>
      <c r="H361" s="67">
        <f>SUMIF(Out!$B:$B,Stock!$B361,Out!G:G)</f>
        <v>0</v>
      </c>
      <c r="I361" s="67">
        <f>SUMIF(Out!$B:$B,Stock!$B361,Out!H:H)</f>
        <v>0</v>
      </c>
      <c r="J361" s="67">
        <f>SUMIF(Out!$B:$B,Stock!$B361,Out!I:I)</f>
        <v>0</v>
      </c>
      <c r="K361" s="67">
        <f>SUMIF(Out!$B:$B,Stock!$B361,Out!J:J)</f>
        <v>0</v>
      </c>
      <c r="L361" s="67">
        <f>SUMIF(Out!$B:$B,Stock!$B361,Out!K:K)</f>
        <v>0</v>
      </c>
      <c r="M361" s="67">
        <f>SUMIF(Out!$B:$B,Stock!$B361,Out!L:L)</f>
        <v>0</v>
      </c>
      <c r="N361" s="67">
        <f>SUMIF(Out!$B:$B,Stock!$B361,Out!M:M)</f>
        <v>0</v>
      </c>
      <c r="O361" s="67">
        <f>SUMIF(Out!$B:$B,Stock!$B361,Out!N:N)</f>
        <v>0</v>
      </c>
      <c r="P361" s="67">
        <f>SUMIF(Out!$B:$B,Stock!$B361,Out!O:O)</f>
        <v>0</v>
      </c>
      <c r="Q361" s="67">
        <f>SUMIF(Out!$B:$B,Stock!$B361,Out!P:P)</f>
        <v>0</v>
      </c>
      <c r="R361" s="67">
        <f>SUMIF(Out!$B:$B,Stock!$B361,Out!Q:Q)</f>
        <v>0</v>
      </c>
      <c r="S361" s="67">
        <f>SUMIF(Out!$B:$B,Stock!$B361,Out!R:R)</f>
        <v>0</v>
      </c>
      <c r="T361" s="67">
        <f>SUMIF(Out!$B:$B,Stock!$B361,Out!S:S)</f>
        <v>0</v>
      </c>
      <c r="U361" s="67">
        <f>SUMIF(Out!$B:$B,Stock!$B361,Out!T:T)</f>
        <v>0</v>
      </c>
      <c r="W361" s="68">
        <f t="shared" si="127"/>
        <v>0</v>
      </c>
      <c r="Z361" s="68">
        <f t="shared" si="131"/>
        <v>124</v>
      </c>
      <c r="AA361" s="76" t="str">
        <f>VLOOKUP($Z361,Master!$A:$B,2,FALSE)</f>
        <v>Kaos G6</v>
      </c>
    </row>
    <row r="362" spans="1:27" ht="15">
      <c r="A362" s="77" t="str">
        <f t="shared" si="128"/>
        <v>Kaos G6BALANCE</v>
      </c>
      <c r="B362" s="77" t="str">
        <f t="shared" si="129"/>
        <v>Kaos G6</v>
      </c>
      <c r="C362" s="53" t="s">
        <v>118</v>
      </c>
      <c r="D362" s="54">
        <f t="shared" ref="D362:U362" si="142">D360-D361</f>
        <v>0</v>
      </c>
      <c r="E362" s="54">
        <f t="shared" si="142"/>
        <v>0</v>
      </c>
      <c r="F362" s="54">
        <f t="shared" si="142"/>
        <v>0</v>
      </c>
      <c r="G362" s="54">
        <f t="shared" si="142"/>
        <v>0</v>
      </c>
      <c r="H362" s="54">
        <f t="shared" si="142"/>
        <v>0</v>
      </c>
      <c r="I362" s="54">
        <f t="shared" si="142"/>
        <v>0</v>
      </c>
      <c r="J362" s="54">
        <f t="shared" si="142"/>
        <v>0</v>
      </c>
      <c r="K362" s="54">
        <f t="shared" si="142"/>
        <v>0</v>
      </c>
      <c r="L362" s="54">
        <f t="shared" si="142"/>
        <v>0</v>
      </c>
      <c r="M362" s="54">
        <f t="shared" si="142"/>
        <v>0</v>
      </c>
      <c r="N362" s="54">
        <f t="shared" si="142"/>
        <v>0</v>
      </c>
      <c r="O362" s="54">
        <f t="shared" si="142"/>
        <v>0</v>
      </c>
      <c r="P362" s="54">
        <f t="shared" si="142"/>
        <v>0</v>
      </c>
      <c r="Q362" s="54">
        <f t="shared" si="142"/>
        <v>0</v>
      </c>
      <c r="R362" s="54">
        <f t="shared" si="142"/>
        <v>0</v>
      </c>
      <c r="S362" s="54">
        <f t="shared" si="142"/>
        <v>0</v>
      </c>
      <c r="T362" s="54">
        <f t="shared" si="142"/>
        <v>0</v>
      </c>
      <c r="U362" s="54">
        <f t="shared" si="142"/>
        <v>0</v>
      </c>
      <c r="W362" s="71">
        <f t="shared" si="127"/>
        <v>0</v>
      </c>
      <c r="Z362" s="71">
        <f t="shared" si="131"/>
        <v>124</v>
      </c>
      <c r="AA362" s="78" t="str">
        <f>VLOOKUP($Z362,Master!$A:$B,2,FALSE)</f>
        <v>Kaos G6</v>
      </c>
    </row>
    <row r="363" spans="1:27" ht="15">
      <c r="A363" s="73" t="str">
        <f t="shared" si="128"/>
        <v>Gamis Lelang AliIN</v>
      </c>
      <c r="B363" s="73" t="str">
        <f t="shared" si="129"/>
        <v>Gamis Lelang Ali</v>
      </c>
      <c r="C363" s="51" t="s">
        <v>18</v>
      </c>
      <c r="D363" s="63">
        <f>SUMIF(In!$B:$B,Stock!$B363,In!C:C)</f>
        <v>0</v>
      </c>
      <c r="E363" s="63">
        <f>SUMIF(In!$B:$B,Stock!$B363,In!D:D)+D365</f>
        <v>0</v>
      </c>
      <c r="F363" s="63">
        <f>SUMIF(In!$B:$B,Stock!$B363,In!E:E)+E365</f>
        <v>0</v>
      </c>
      <c r="G363" s="63">
        <f>SUMIF(In!$B:$B,Stock!$B363,In!F:F)+F365</f>
        <v>0</v>
      </c>
      <c r="H363" s="63">
        <f>SUMIF(In!$B:$B,Stock!$B363,In!G:G)+G365</f>
        <v>0</v>
      </c>
      <c r="I363" s="63">
        <f>SUMIF(In!$B:$B,Stock!$B363,In!H:H)+H365</f>
        <v>0</v>
      </c>
      <c r="J363" s="63">
        <f>SUMIF(In!$B:$B,Stock!$B363,In!I:I)+I365</f>
        <v>0</v>
      </c>
      <c r="K363" s="63">
        <f>SUMIF(In!$B:$B,Stock!$B363,In!J:J)+J365</f>
        <v>0</v>
      </c>
      <c r="L363" s="63">
        <f>SUMIF(In!$B:$B,Stock!$B363,In!K:K)+K365</f>
        <v>0</v>
      </c>
      <c r="M363" s="63">
        <f>SUMIF(In!$B:$B,Stock!$B363,In!L:L)+L365</f>
        <v>0</v>
      </c>
      <c r="N363" s="63">
        <f>SUMIF(In!$B:$B,Stock!$B363,In!M:M)+M365</f>
        <v>0</v>
      </c>
      <c r="O363" s="63">
        <f>SUMIF(In!$B:$B,Stock!$B363,In!N:N)+N365</f>
        <v>0</v>
      </c>
      <c r="P363" s="63">
        <f>SUMIF(In!$B:$B,Stock!$B363,In!O:O)+O365</f>
        <v>0</v>
      </c>
      <c r="Q363" s="63">
        <f>SUMIF(In!$B:$B,Stock!$B363,In!P:P)+P365</f>
        <v>0</v>
      </c>
      <c r="R363" s="63">
        <f>SUMIF(In!$B:$B,Stock!$B363,In!Q:Q)+Q365</f>
        <v>0</v>
      </c>
      <c r="S363" s="63">
        <f>SUMIF(In!$B:$B,Stock!$B363,In!R:R)+R365</f>
        <v>0</v>
      </c>
      <c r="T363" s="63">
        <f>SUMIF(In!$B:$B,Stock!$B363,In!S:S)+S365</f>
        <v>0</v>
      </c>
      <c r="U363" s="63">
        <f>SUMIF(In!$B:$B,Stock!$B363,In!T:T)+T365</f>
        <v>0</v>
      </c>
      <c r="W363" s="64">
        <f t="shared" si="127"/>
        <v>0</v>
      </c>
      <c r="Z363" s="64">
        <f t="shared" si="131"/>
        <v>125</v>
      </c>
      <c r="AA363" s="74" t="str">
        <f>VLOOKUP($Z363,Master!$A:$B,2,FALSE)</f>
        <v>Gamis Lelang Ali</v>
      </c>
    </row>
    <row r="364" spans="1:27" ht="15">
      <c r="A364" s="75" t="str">
        <f t="shared" si="128"/>
        <v>Gamis Lelang AliOUT</v>
      </c>
      <c r="B364" s="75" t="str">
        <f t="shared" si="129"/>
        <v>Gamis Lelang Ali</v>
      </c>
      <c r="C364" s="52" t="s">
        <v>19</v>
      </c>
      <c r="D364" s="67">
        <f>SUMIF(Out!$B:$B,Stock!$B364,Out!C:C)</f>
        <v>0</v>
      </c>
      <c r="E364" s="67">
        <f>SUMIF(Out!$B:$B,Stock!$B364,Out!D:D)</f>
        <v>0</v>
      </c>
      <c r="F364" s="67">
        <f>SUMIF(Out!$B:$B,Stock!$B364,Out!E:E)</f>
        <v>0</v>
      </c>
      <c r="G364" s="67">
        <f>SUMIF(Out!$B:$B,Stock!$B364,Out!F:F)</f>
        <v>0</v>
      </c>
      <c r="H364" s="67">
        <f>SUMIF(Out!$B:$B,Stock!$B364,Out!G:G)</f>
        <v>0</v>
      </c>
      <c r="I364" s="67">
        <f>SUMIF(Out!$B:$B,Stock!$B364,Out!H:H)</f>
        <v>0</v>
      </c>
      <c r="J364" s="67">
        <f>SUMIF(Out!$B:$B,Stock!$B364,Out!I:I)</f>
        <v>0</v>
      </c>
      <c r="K364" s="67">
        <f>SUMIF(Out!$B:$B,Stock!$B364,Out!J:J)</f>
        <v>0</v>
      </c>
      <c r="L364" s="67">
        <f>SUMIF(Out!$B:$B,Stock!$B364,Out!K:K)</f>
        <v>0</v>
      </c>
      <c r="M364" s="67">
        <f>SUMIF(Out!$B:$B,Stock!$B364,Out!L:L)</f>
        <v>0</v>
      </c>
      <c r="N364" s="67">
        <f>SUMIF(Out!$B:$B,Stock!$B364,Out!M:M)</f>
        <v>0</v>
      </c>
      <c r="O364" s="67">
        <f>SUMIF(Out!$B:$B,Stock!$B364,Out!N:N)</f>
        <v>0</v>
      </c>
      <c r="P364" s="67">
        <f>SUMIF(Out!$B:$B,Stock!$B364,Out!O:O)</f>
        <v>0</v>
      </c>
      <c r="Q364" s="67">
        <f>SUMIF(Out!$B:$B,Stock!$B364,Out!P:P)</f>
        <v>0</v>
      </c>
      <c r="R364" s="67">
        <f>SUMIF(Out!$B:$B,Stock!$B364,Out!Q:Q)</f>
        <v>0</v>
      </c>
      <c r="S364" s="67">
        <f>SUMIF(Out!$B:$B,Stock!$B364,Out!R:R)</f>
        <v>0</v>
      </c>
      <c r="T364" s="67">
        <f>SUMIF(Out!$B:$B,Stock!$B364,Out!S:S)</f>
        <v>0</v>
      </c>
      <c r="U364" s="67">
        <f>SUMIF(Out!$B:$B,Stock!$B364,Out!T:T)</f>
        <v>0</v>
      </c>
      <c r="W364" s="68">
        <f t="shared" si="127"/>
        <v>0</v>
      </c>
      <c r="Z364" s="68">
        <f t="shared" si="131"/>
        <v>125</v>
      </c>
      <c r="AA364" s="76" t="str">
        <f>VLOOKUP($Z364,Master!$A:$B,2,FALSE)</f>
        <v>Gamis Lelang Ali</v>
      </c>
    </row>
    <row r="365" spans="1:27" ht="15">
      <c r="A365" s="77" t="str">
        <f t="shared" si="128"/>
        <v>Gamis Lelang AliBALANCE</v>
      </c>
      <c r="B365" s="77" t="str">
        <f t="shared" si="129"/>
        <v>Gamis Lelang Ali</v>
      </c>
      <c r="C365" s="53" t="s">
        <v>118</v>
      </c>
      <c r="D365" s="54">
        <f t="shared" ref="D365:U365" si="143">D363-D364</f>
        <v>0</v>
      </c>
      <c r="E365" s="54">
        <f t="shared" si="143"/>
        <v>0</v>
      </c>
      <c r="F365" s="54">
        <f t="shared" si="143"/>
        <v>0</v>
      </c>
      <c r="G365" s="54">
        <f t="shared" si="143"/>
        <v>0</v>
      </c>
      <c r="H365" s="54">
        <f t="shared" si="143"/>
        <v>0</v>
      </c>
      <c r="I365" s="54">
        <f t="shared" si="143"/>
        <v>0</v>
      </c>
      <c r="J365" s="54">
        <f t="shared" si="143"/>
        <v>0</v>
      </c>
      <c r="K365" s="54">
        <f t="shared" si="143"/>
        <v>0</v>
      </c>
      <c r="L365" s="54">
        <f t="shared" si="143"/>
        <v>0</v>
      </c>
      <c r="M365" s="54">
        <f t="shared" si="143"/>
        <v>0</v>
      </c>
      <c r="N365" s="54">
        <f t="shared" si="143"/>
        <v>0</v>
      </c>
      <c r="O365" s="54">
        <f t="shared" si="143"/>
        <v>0</v>
      </c>
      <c r="P365" s="54">
        <f t="shared" si="143"/>
        <v>0</v>
      </c>
      <c r="Q365" s="54">
        <f t="shared" si="143"/>
        <v>0</v>
      </c>
      <c r="R365" s="54">
        <f t="shared" si="143"/>
        <v>0</v>
      </c>
      <c r="S365" s="54">
        <f t="shared" si="143"/>
        <v>0</v>
      </c>
      <c r="T365" s="54">
        <f t="shared" si="143"/>
        <v>0</v>
      </c>
      <c r="U365" s="54">
        <f t="shared" si="143"/>
        <v>0</v>
      </c>
      <c r="W365" s="71">
        <f t="shared" si="127"/>
        <v>0</v>
      </c>
      <c r="Z365" s="71">
        <f t="shared" si="131"/>
        <v>125</v>
      </c>
      <c r="AA365" s="78" t="str">
        <f>VLOOKUP($Z365,Master!$A:$B,2,FALSE)</f>
        <v>Gamis Lelang Ali</v>
      </c>
    </row>
    <row r="366" spans="1:27" ht="15">
      <c r="A366" s="73" t="str">
        <f t="shared" si="128"/>
        <v>Dress PutihIN</v>
      </c>
      <c r="B366" s="73" t="str">
        <f t="shared" si="129"/>
        <v>Dress Putih</v>
      </c>
      <c r="C366" s="51" t="s">
        <v>18</v>
      </c>
      <c r="D366" s="63">
        <f>SUMIF(In!$B:$B,Stock!$B366,In!C:C)</f>
        <v>0</v>
      </c>
      <c r="E366" s="63">
        <f>SUMIF(In!$B:$B,Stock!$B366,In!D:D)+D368</f>
        <v>0</v>
      </c>
      <c r="F366" s="63">
        <f>SUMIF(In!$B:$B,Stock!$B366,In!E:E)+E368</f>
        <v>0</v>
      </c>
      <c r="G366" s="63">
        <f>SUMIF(In!$B:$B,Stock!$B366,In!F:F)+F368</f>
        <v>0</v>
      </c>
      <c r="H366" s="63">
        <f>SUMIF(In!$B:$B,Stock!$B366,In!G:G)+G368</f>
        <v>0</v>
      </c>
      <c r="I366" s="63">
        <f>SUMIF(In!$B:$B,Stock!$B366,In!H:H)+H368</f>
        <v>0</v>
      </c>
      <c r="J366" s="63">
        <f>SUMIF(In!$B:$B,Stock!$B366,In!I:I)+I368</f>
        <v>0</v>
      </c>
      <c r="K366" s="63">
        <f>SUMIF(In!$B:$B,Stock!$B366,In!J:J)+J368</f>
        <v>0</v>
      </c>
      <c r="L366" s="63">
        <f>SUMIF(In!$B:$B,Stock!$B366,In!K:K)+K368</f>
        <v>0</v>
      </c>
      <c r="M366" s="63">
        <f>SUMIF(In!$B:$B,Stock!$B366,In!L:L)+L368</f>
        <v>0</v>
      </c>
      <c r="N366" s="63">
        <f>SUMIF(In!$B:$B,Stock!$B366,In!M:M)+M368</f>
        <v>0</v>
      </c>
      <c r="O366" s="63">
        <f>SUMIF(In!$B:$B,Stock!$B366,In!N:N)+N368</f>
        <v>0</v>
      </c>
      <c r="P366" s="63">
        <f>SUMIF(In!$B:$B,Stock!$B366,In!O:O)+O368</f>
        <v>0</v>
      </c>
      <c r="Q366" s="63">
        <f>SUMIF(In!$B:$B,Stock!$B366,In!P:P)+P368</f>
        <v>0</v>
      </c>
      <c r="R366" s="63">
        <f>SUMIF(In!$B:$B,Stock!$B366,In!Q:Q)+Q368</f>
        <v>0</v>
      </c>
      <c r="S366" s="63">
        <f>SUMIF(In!$B:$B,Stock!$B366,In!R:R)+R368</f>
        <v>0</v>
      </c>
      <c r="T366" s="63">
        <f>SUMIF(In!$B:$B,Stock!$B366,In!S:S)+S368</f>
        <v>0</v>
      </c>
      <c r="U366" s="63">
        <f>SUMIF(In!$B:$B,Stock!$B366,In!T:T)+T368</f>
        <v>0</v>
      </c>
      <c r="W366" s="64">
        <f t="shared" si="127"/>
        <v>0</v>
      </c>
      <c r="Z366" s="64">
        <f t="shared" si="131"/>
        <v>126</v>
      </c>
      <c r="AA366" s="74" t="str">
        <f>VLOOKUP($Z366,Master!$A:$B,2,FALSE)</f>
        <v>Dress Putih</v>
      </c>
    </row>
    <row r="367" spans="1:27" ht="15">
      <c r="A367" s="75" t="str">
        <f t="shared" si="128"/>
        <v>Dress PutihOUT</v>
      </c>
      <c r="B367" s="75" t="str">
        <f t="shared" si="129"/>
        <v>Dress Putih</v>
      </c>
      <c r="C367" s="52" t="s">
        <v>19</v>
      </c>
      <c r="D367" s="67">
        <f>SUMIF(Out!$B:$B,Stock!$B367,Out!C:C)</f>
        <v>0</v>
      </c>
      <c r="E367" s="67">
        <f>SUMIF(Out!$B:$B,Stock!$B367,Out!D:D)</f>
        <v>0</v>
      </c>
      <c r="F367" s="67">
        <f>SUMIF(Out!$B:$B,Stock!$B367,Out!E:E)</f>
        <v>0</v>
      </c>
      <c r="G367" s="67">
        <f>SUMIF(Out!$B:$B,Stock!$B367,Out!F:F)</f>
        <v>0</v>
      </c>
      <c r="H367" s="67">
        <f>SUMIF(Out!$B:$B,Stock!$B367,Out!G:G)</f>
        <v>0</v>
      </c>
      <c r="I367" s="67">
        <f>SUMIF(Out!$B:$B,Stock!$B367,Out!H:H)</f>
        <v>0</v>
      </c>
      <c r="J367" s="67">
        <f>SUMIF(Out!$B:$B,Stock!$B367,Out!I:I)</f>
        <v>0</v>
      </c>
      <c r="K367" s="67">
        <f>SUMIF(Out!$B:$B,Stock!$B367,Out!J:J)</f>
        <v>0</v>
      </c>
      <c r="L367" s="67">
        <f>SUMIF(Out!$B:$B,Stock!$B367,Out!K:K)</f>
        <v>0</v>
      </c>
      <c r="M367" s="67">
        <f>SUMIF(Out!$B:$B,Stock!$B367,Out!L:L)</f>
        <v>0</v>
      </c>
      <c r="N367" s="67">
        <f>SUMIF(Out!$B:$B,Stock!$B367,Out!M:M)</f>
        <v>0</v>
      </c>
      <c r="O367" s="67">
        <f>SUMIF(Out!$B:$B,Stock!$B367,Out!N:N)</f>
        <v>0</v>
      </c>
      <c r="P367" s="67">
        <f>SUMIF(Out!$B:$B,Stock!$B367,Out!O:O)</f>
        <v>0</v>
      </c>
      <c r="Q367" s="67">
        <f>SUMIF(Out!$B:$B,Stock!$B367,Out!P:P)</f>
        <v>0</v>
      </c>
      <c r="R367" s="67">
        <f>SUMIF(Out!$B:$B,Stock!$B367,Out!Q:Q)</f>
        <v>0</v>
      </c>
      <c r="S367" s="67">
        <f>SUMIF(Out!$B:$B,Stock!$B367,Out!R:R)</f>
        <v>0</v>
      </c>
      <c r="T367" s="67">
        <f>SUMIF(Out!$B:$B,Stock!$B367,Out!S:S)</f>
        <v>0</v>
      </c>
      <c r="U367" s="67">
        <f>SUMIF(Out!$B:$B,Stock!$B367,Out!T:T)</f>
        <v>0</v>
      </c>
      <c r="W367" s="68">
        <f t="shared" si="127"/>
        <v>0</v>
      </c>
      <c r="Z367" s="68">
        <f t="shared" si="131"/>
        <v>126</v>
      </c>
      <c r="AA367" s="76" t="str">
        <f>VLOOKUP($Z367,Master!$A:$B,2,FALSE)</f>
        <v>Dress Putih</v>
      </c>
    </row>
    <row r="368" spans="1:27" ht="15">
      <c r="A368" s="77" t="str">
        <f t="shared" si="128"/>
        <v>Dress PutihBALANCE</v>
      </c>
      <c r="B368" s="77" t="str">
        <f t="shared" si="129"/>
        <v>Dress Putih</v>
      </c>
      <c r="C368" s="53" t="s">
        <v>118</v>
      </c>
      <c r="D368" s="54">
        <f t="shared" ref="D368:U368" si="144">D366-D367</f>
        <v>0</v>
      </c>
      <c r="E368" s="54">
        <f t="shared" si="144"/>
        <v>0</v>
      </c>
      <c r="F368" s="54">
        <f t="shared" si="144"/>
        <v>0</v>
      </c>
      <c r="G368" s="54">
        <f t="shared" si="144"/>
        <v>0</v>
      </c>
      <c r="H368" s="54">
        <f t="shared" si="144"/>
        <v>0</v>
      </c>
      <c r="I368" s="54">
        <f t="shared" si="144"/>
        <v>0</v>
      </c>
      <c r="J368" s="54">
        <f t="shared" si="144"/>
        <v>0</v>
      </c>
      <c r="K368" s="54">
        <f t="shared" si="144"/>
        <v>0</v>
      </c>
      <c r="L368" s="54">
        <f t="shared" si="144"/>
        <v>0</v>
      </c>
      <c r="M368" s="54">
        <f t="shared" si="144"/>
        <v>0</v>
      </c>
      <c r="N368" s="54">
        <f t="shared" si="144"/>
        <v>0</v>
      </c>
      <c r="O368" s="54">
        <f t="shared" si="144"/>
        <v>0</v>
      </c>
      <c r="P368" s="54">
        <f t="shared" si="144"/>
        <v>0</v>
      </c>
      <c r="Q368" s="54">
        <f t="shared" si="144"/>
        <v>0</v>
      </c>
      <c r="R368" s="54">
        <f t="shared" si="144"/>
        <v>0</v>
      </c>
      <c r="S368" s="54">
        <f t="shared" si="144"/>
        <v>0</v>
      </c>
      <c r="T368" s="54">
        <f t="shared" si="144"/>
        <v>0</v>
      </c>
      <c r="U368" s="54">
        <f t="shared" si="144"/>
        <v>0</v>
      </c>
      <c r="W368" s="71">
        <f t="shared" si="127"/>
        <v>0</v>
      </c>
      <c r="Z368" s="71">
        <f t="shared" si="131"/>
        <v>126</v>
      </c>
      <c r="AA368" s="78" t="str">
        <f>VLOOKUP($Z368,Master!$A:$B,2,FALSE)</f>
        <v>Dress Putih</v>
      </c>
    </row>
    <row r="369" spans="1:27" ht="15">
      <c r="A369" s="73" t="str">
        <f t="shared" si="128"/>
        <v>Dress Batik KecilIN</v>
      </c>
      <c r="B369" s="73" t="str">
        <f t="shared" si="129"/>
        <v>Dress Batik Kecil</v>
      </c>
      <c r="C369" s="51" t="s">
        <v>18</v>
      </c>
      <c r="D369" s="63">
        <f>SUMIF(In!$B:$B,Stock!$B369,In!C:C)</f>
        <v>0</v>
      </c>
      <c r="E369" s="63">
        <f>SUMIF(In!$B:$B,Stock!$B369,In!D:D)+D371</f>
        <v>0</v>
      </c>
      <c r="F369" s="63">
        <f>SUMIF(In!$B:$B,Stock!$B369,In!E:E)+E371</f>
        <v>0</v>
      </c>
      <c r="G369" s="63">
        <f>SUMIF(In!$B:$B,Stock!$B369,In!F:F)+F371</f>
        <v>0</v>
      </c>
      <c r="H369" s="63">
        <f>SUMIF(In!$B:$B,Stock!$B369,In!G:G)+G371</f>
        <v>0</v>
      </c>
      <c r="I369" s="63">
        <f>SUMIF(In!$B:$B,Stock!$B369,In!H:H)+H371</f>
        <v>0</v>
      </c>
      <c r="J369" s="63">
        <f>SUMIF(In!$B:$B,Stock!$B369,In!I:I)+I371</f>
        <v>0</v>
      </c>
      <c r="K369" s="63">
        <f>SUMIF(In!$B:$B,Stock!$B369,In!J:J)+J371</f>
        <v>0</v>
      </c>
      <c r="L369" s="63">
        <f>SUMIF(In!$B:$B,Stock!$B369,In!K:K)+K371</f>
        <v>0</v>
      </c>
      <c r="M369" s="63">
        <f>SUMIF(In!$B:$B,Stock!$B369,In!L:L)+L371</f>
        <v>0</v>
      </c>
      <c r="N369" s="63">
        <f>SUMIF(In!$B:$B,Stock!$B369,In!M:M)+M371</f>
        <v>0</v>
      </c>
      <c r="O369" s="63">
        <f>SUMIF(In!$B:$B,Stock!$B369,In!N:N)+N371</f>
        <v>0</v>
      </c>
      <c r="P369" s="63">
        <f>SUMIF(In!$B:$B,Stock!$B369,In!O:O)+O371</f>
        <v>0</v>
      </c>
      <c r="Q369" s="63">
        <f>SUMIF(In!$B:$B,Stock!$B369,In!P:P)+P371</f>
        <v>0</v>
      </c>
      <c r="R369" s="63">
        <f>SUMIF(In!$B:$B,Stock!$B369,In!Q:Q)+Q371</f>
        <v>0</v>
      </c>
      <c r="S369" s="63">
        <f>SUMIF(In!$B:$B,Stock!$B369,In!R:R)+R371</f>
        <v>0</v>
      </c>
      <c r="T369" s="63">
        <f>SUMIF(In!$B:$B,Stock!$B369,In!S:S)+S371</f>
        <v>0</v>
      </c>
      <c r="U369" s="63">
        <f>SUMIF(In!$B:$B,Stock!$B369,In!T:T)+T371</f>
        <v>0</v>
      </c>
      <c r="W369" s="64">
        <f t="shared" si="127"/>
        <v>0</v>
      </c>
      <c r="Z369" s="64">
        <f t="shared" si="131"/>
        <v>127</v>
      </c>
      <c r="AA369" s="74" t="str">
        <f>VLOOKUP($Z369,Master!$A:$B,2,FALSE)</f>
        <v>Dress Batik Kecil</v>
      </c>
    </row>
    <row r="370" spans="1:27" ht="15">
      <c r="A370" s="75" t="str">
        <f t="shared" si="128"/>
        <v>Dress Batik KecilOUT</v>
      </c>
      <c r="B370" s="75" t="str">
        <f t="shared" si="129"/>
        <v>Dress Batik Kecil</v>
      </c>
      <c r="C370" s="52" t="s">
        <v>19</v>
      </c>
      <c r="D370" s="67">
        <f>SUMIF(Out!$B:$B,Stock!$B370,Out!C:C)</f>
        <v>0</v>
      </c>
      <c r="E370" s="67">
        <f>SUMIF(Out!$B:$B,Stock!$B370,Out!D:D)</f>
        <v>0</v>
      </c>
      <c r="F370" s="67">
        <f>SUMIF(Out!$B:$B,Stock!$B370,Out!E:E)</f>
        <v>0</v>
      </c>
      <c r="G370" s="67">
        <f>SUMIF(Out!$B:$B,Stock!$B370,Out!F:F)</f>
        <v>0</v>
      </c>
      <c r="H370" s="67">
        <f>SUMIF(Out!$B:$B,Stock!$B370,Out!G:G)</f>
        <v>0</v>
      </c>
      <c r="I370" s="67">
        <f>SUMIF(Out!$B:$B,Stock!$B370,Out!H:H)</f>
        <v>0</v>
      </c>
      <c r="J370" s="67">
        <f>SUMIF(Out!$B:$B,Stock!$B370,Out!I:I)</f>
        <v>0</v>
      </c>
      <c r="K370" s="67">
        <f>SUMIF(Out!$B:$B,Stock!$B370,Out!J:J)</f>
        <v>0</v>
      </c>
      <c r="L370" s="67">
        <f>SUMIF(Out!$B:$B,Stock!$B370,Out!K:K)</f>
        <v>0</v>
      </c>
      <c r="M370" s="67">
        <f>SUMIF(Out!$B:$B,Stock!$B370,Out!L:L)</f>
        <v>0</v>
      </c>
      <c r="N370" s="67">
        <f>SUMIF(Out!$B:$B,Stock!$B370,Out!M:M)</f>
        <v>0</v>
      </c>
      <c r="O370" s="67">
        <f>SUMIF(Out!$B:$B,Stock!$B370,Out!N:N)</f>
        <v>0</v>
      </c>
      <c r="P370" s="67">
        <f>SUMIF(Out!$B:$B,Stock!$B370,Out!O:O)</f>
        <v>0</v>
      </c>
      <c r="Q370" s="67">
        <f>SUMIF(Out!$B:$B,Stock!$B370,Out!P:P)</f>
        <v>0</v>
      </c>
      <c r="R370" s="67">
        <f>SUMIF(Out!$B:$B,Stock!$B370,Out!Q:Q)</f>
        <v>0</v>
      </c>
      <c r="S370" s="67">
        <f>SUMIF(Out!$B:$B,Stock!$B370,Out!R:R)</f>
        <v>0</v>
      </c>
      <c r="T370" s="67">
        <f>SUMIF(Out!$B:$B,Stock!$B370,Out!S:S)</f>
        <v>0</v>
      </c>
      <c r="U370" s="67">
        <f>SUMIF(Out!$B:$B,Stock!$B370,Out!T:T)</f>
        <v>0</v>
      </c>
      <c r="W370" s="68">
        <f t="shared" si="127"/>
        <v>0</v>
      </c>
      <c r="Z370" s="68">
        <f t="shared" si="131"/>
        <v>127</v>
      </c>
      <c r="AA370" s="76" t="str">
        <f>VLOOKUP($Z370,Master!$A:$B,2,FALSE)</f>
        <v>Dress Batik Kecil</v>
      </c>
    </row>
    <row r="371" spans="1:27" ht="15">
      <c r="A371" s="77" t="str">
        <f t="shared" si="128"/>
        <v>Dress Batik KecilBALANCE</v>
      </c>
      <c r="B371" s="77" t="str">
        <f t="shared" si="129"/>
        <v>Dress Batik Kecil</v>
      </c>
      <c r="C371" s="53" t="s">
        <v>118</v>
      </c>
      <c r="D371" s="54">
        <f t="shared" ref="D371:U371" si="145">D369-D370</f>
        <v>0</v>
      </c>
      <c r="E371" s="54">
        <f t="shared" si="145"/>
        <v>0</v>
      </c>
      <c r="F371" s="54">
        <f t="shared" si="145"/>
        <v>0</v>
      </c>
      <c r="G371" s="54">
        <f t="shared" si="145"/>
        <v>0</v>
      </c>
      <c r="H371" s="54">
        <f t="shared" si="145"/>
        <v>0</v>
      </c>
      <c r="I371" s="54">
        <f t="shared" si="145"/>
        <v>0</v>
      </c>
      <c r="J371" s="54">
        <f t="shared" si="145"/>
        <v>0</v>
      </c>
      <c r="K371" s="54">
        <f t="shared" si="145"/>
        <v>0</v>
      </c>
      <c r="L371" s="54">
        <f t="shared" si="145"/>
        <v>0</v>
      </c>
      <c r="M371" s="54">
        <f t="shared" si="145"/>
        <v>0</v>
      </c>
      <c r="N371" s="54">
        <f t="shared" si="145"/>
        <v>0</v>
      </c>
      <c r="O371" s="54">
        <f t="shared" si="145"/>
        <v>0</v>
      </c>
      <c r="P371" s="54">
        <f t="shared" si="145"/>
        <v>0</v>
      </c>
      <c r="Q371" s="54">
        <f t="shared" si="145"/>
        <v>0</v>
      </c>
      <c r="R371" s="54">
        <f t="shared" si="145"/>
        <v>0</v>
      </c>
      <c r="S371" s="54">
        <f t="shared" si="145"/>
        <v>0</v>
      </c>
      <c r="T371" s="54">
        <f t="shared" si="145"/>
        <v>0</v>
      </c>
      <c r="U371" s="54">
        <f t="shared" si="145"/>
        <v>0</v>
      </c>
      <c r="W371" s="71">
        <f t="shared" si="127"/>
        <v>0</v>
      </c>
      <c r="Z371" s="71">
        <f t="shared" si="131"/>
        <v>127</v>
      </c>
      <c r="AA371" s="78" t="str">
        <f>VLOOKUP($Z371,Master!$A:$B,2,FALSE)</f>
        <v>Dress Batik Kecil</v>
      </c>
    </row>
    <row r="372" spans="1:27" ht="15">
      <c r="A372" s="73" t="str">
        <f t="shared" si="128"/>
        <v>Dress Batik BesarIN</v>
      </c>
      <c r="B372" s="73" t="str">
        <f t="shared" si="129"/>
        <v>Dress Batik Besar</v>
      </c>
      <c r="C372" s="51" t="s">
        <v>18</v>
      </c>
      <c r="D372" s="63">
        <f>SUMIF(In!$B:$B,Stock!$B372,In!C:C)</f>
        <v>0</v>
      </c>
      <c r="E372" s="63">
        <f>SUMIF(In!$B:$B,Stock!$B372,In!D:D)+D374</f>
        <v>0</v>
      </c>
      <c r="F372" s="63">
        <f>SUMIF(In!$B:$B,Stock!$B372,In!E:E)+E374</f>
        <v>0</v>
      </c>
      <c r="G372" s="63">
        <f>SUMIF(In!$B:$B,Stock!$B372,In!F:F)+F374</f>
        <v>0</v>
      </c>
      <c r="H372" s="63">
        <f>SUMIF(In!$B:$B,Stock!$B372,In!G:G)+G374</f>
        <v>0</v>
      </c>
      <c r="I372" s="63">
        <f>SUMIF(In!$B:$B,Stock!$B372,In!H:H)+H374</f>
        <v>0</v>
      </c>
      <c r="J372" s="63">
        <f>SUMIF(In!$B:$B,Stock!$B372,In!I:I)+I374</f>
        <v>0</v>
      </c>
      <c r="K372" s="63">
        <f>SUMIF(In!$B:$B,Stock!$B372,In!J:J)+J374</f>
        <v>0</v>
      </c>
      <c r="L372" s="63">
        <f>SUMIF(In!$B:$B,Stock!$B372,In!K:K)+K374</f>
        <v>0</v>
      </c>
      <c r="M372" s="63">
        <f>SUMIF(In!$B:$B,Stock!$B372,In!L:L)+L374</f>
        <v>0</v>
      </c>
      <c r="N372" s="63">
        <f>SUMIF(In!$B:$B,Stock!$B372,In!M:M)+M374</f>
        <v>0</v>
      </c>
      <c r="O372" s="63">
        <f>SUMIF(In!$B:$B,Stock!$B372,In!N:N)+N374</f>
        <v>0</v>
      </c>
      <c r="P372" s="63">
        <f>SUMIF(In!$B:$B,Stock!$B372,In!O:O)+O374</f>
        <v>0</v>
      </c>
      <c r="Q372" s="63">
        <f>SUMIF(In!$B:$B,Stock!$B372,In!P:P)+P374</f>
        <v>0</v>
      </c>
      <c r="R372" s="63">
        <f>SUMIF(In!$B:$B,Stock!$B372,In!Q:Q)+Q374</f>
        <v>0</v>
      </c>
      <c r="S372" s="63">
        <f>SUMIF(In!$B:$B,Stock!$B372,In!R:R)+R374</f>
        <v>0</v>
      </c>
      <c r="T372" s="63">
        <f>SUMIF(In!$B:$B,Stock!$B372,In!S:S)+S374</f>
        <v>0</v>
      </c>
      <c r="U372" s="63">
        <f>SUMIF(In!$B:$B,Stock!$B372,In!T:T)+T374</f>
        <v>0</v>
      </c>
      <c r="W372" s="64">
        <f t="shared" si="127"/>
        <v>0</v>
      </c>
      <c r="Z372" s="64">
        <f t="shared" si="131"/>
        <v>128</v>
      </c>
      <c r="AA372" s="74" t="str">
        <f>VLOOKUP($Z372,Master!$A:$B,2,FALSE)</f>
        <v>Dress Batik Besar</v>
      </c>
    </row>
    <row r="373" spans="1:27" ht="15">
      <c r="A373" s="75" t="str">
        <f t="shared" si="128"/>
        <v>Dress Batik BesarOUT</v>
      </c>
      <c r="B373" s="75" t="str">
        <f t="shared" si="129"/>
        <v>Dress Batik Besar</v>
      </c>
      <c r="C373" s="52" t="s">
        <v>19</v>
      </c>
      <c r="D373" s="67">
        <f>SUMIF(Out!$B:$B,Stock!$B373,Out!C:C)</f>
        <v>0</v>
      </c>
      <c r="E373" s="67">
        <f>SUMIF(Out!$B:$B,Stock!$B373,Out!D:D)</f>
        <v>0</v>
      </c>
      <c r="F373" s="67">
        <f>SUMIF(Out!$B:$B,Stock!$B373,Out!E:E)</f>
        <v>0</v>
      </c>
      <c r="G373" s="67">
        <f>SUMIF(Out!$B:$B,Stock!$B373,Out!F:F)</f>
        <v>0</v>
      </c>
      <c r="H373" s="67">
        <f>SUMIF(Out!$B:$B,Stock!$B373,Out!G:G)</f>
        <v>0</v>
      </c>
      <c r="I373" s="67">
        <f>SUMIF(Out!$B:$B,Stock!$B373,Out!H:H)</f>
        <v>0</v>
      </c>
      <c r="J373" s="67">
        <f>SUMIF(Out!$B:$B,Stock!$B373,Out!I:I)</f>
        <v>0</v>
      </c>
      <c r="K373" s="67">
        <f>SUMIF(Out!$B:$B,Stock!$B373,Out!J:J)</f>
        <v>0</v>
      </c>
      <c r="L373" s="67">
        <f>SUMIF(Out!$B:$B,Stock!$B373,Out!K:K)</f>
        <v>0</v>
      </c>
      <c r="M373" s="67">
        <f>SUMIF(Out!$B:$B,Stock!$B373,Out!L:L)</f>
        <v>0</v>
      </c>
      <c r="N373" s="67">
        <f>SUMIF(Out!$B:$B,Stock!$B373,Out!M:M)</f>
        <v>0</v>
      </c>
      <c r="O373" s="67">
        <f>SUMIF(Out!$B:$B,Stock!$B373,Out!N:N)</f>
        <v>0</v>
      </c>
      <c r="P373" s="67">
        <f>SUMIF(Out!$B:$B,Stock!$B373,Out!O:O)</f>
        <v>0</v>
      </c>
      <c r="Q373" s="67">
        <f>SUMIF(Out!$B:$B,Stock!$B373,Out!P:P)</f>
        <v>0</v>
      </c>
      <c r="R373" s="67">
        <f>SUMIF(Out!$B:$B,Stock!$B373,Out!Q:Q)</f>
        <v>0</v>
      </c>
      <c r="S373" s="67">
        <f>SUMIF(Out!$B:$B,Stock!$B373,Out!R:R)</f>
        <v>0</v>
      </c>
      <c r="T373" s="67">
        <f>SUMIF(Out!$B:$B,Stock!$B373,Out!S:S)</f>
        <v>0</v>
      </c>
      <c r="U373" s="67">
        <f>SUMIF(Out!$B:$B,Stock!$B373,Out!T:T)</f>
        <v>0</v>
      </c>
      <c r="W373" s="68">
        <f t="shared" si="127"/>
        <v>0</v>
      </c>
      <c r="Z373" s="68">
        <f t="shared" si="131"/>
        <v>128</v>
      </c>
      <c r="AA373" s="76" t="str">
        <f>VLOOKUP($Z373,Master!$A:$B,2,FALSE)</f>
        <v>Dress Batik Besar</v>
      </c>
    </row>
    <row r="374" spans="1:27" ht="15">
      <c r="A374" s="77" t="str">
        <f t="shared" si="128"/>
        <v>Dress Batik BesarBALANCE</v>
      </c>
      <c r="B374" s="77" t="str">
        <f t="shared" si="129"/>
        <v>Dress Batik Besar</v>
      </c>
      <c r="C374" s="53" t="s">
        <v>118</v>
      </c>
      <c r="D374" s="54">
        <f t="shared" ref="D374:U374" si="146">D372-D373</f>
        <v>0</v>
      </c>
      <c r="E374" s="54">
        <f t="shared" si="146"/>
        <v>0</v>
      </c>
      <c r="F374" s="54">
        <f t="shared" si="146"/>
        <v>0</v>
      </c>
      <c r="G374" s="54">
        <f t="shared" si="146"/>
        <v>0</v>
      </c>
      <c r="H374" s="54">
        <f t="shared" si="146"/>
        <v>0</v>
      </c>
      <c r="I374" s="54">
        <f t="shared" si="146"/>
        <v>0</v>
      </c>
      <c r="J374" s="54">
        <f t="shared" si="146"/>
        <v>0</v>
      </c>
      <c r="K374" s="54">
        <f t="shared" si="146"/>
        <v>0</v>
      </c>
      <c r="L374" s="54">
        <f t="shared" si="146"/>
        <v>0</v>
      </c>
      <c r="M374" s="54">
        <f t="shared" si="146"/>
        <v>0</v>
      </c>
      <c r="N374" s="54">
        <f t="shared" si="146"/>
        <v>0</v>
      </c>
      <c r="O374" s="54">
        <f t="shared" si="146"/>
        <v>0</v>
      </c>
      <c r="P374" s="54">
        <f t="shared" si="146"/>
        <v>0</v>
      </c>
      <c r="Q374" s="54">
        <f t="shared" si="146"/>
        <v>0</v>
      </c>
      <c r="R374" s="54">
        <f t="shared" si="146"/>
        <v>0</v>
      </c>
      <c r="S374" s="54">
        <f t="shared" si="146"/>
        <v>0</v>
      </c>
      <c r="T374" s="54">
        <f t="shared" si="146"/>
        <v>0</v>
      </c>
      <c r="U374" s="54">
        <f t="shared" si="146"/>
        <v>0</v>
      </c>
      <c r="W374" s="71">
        <f t="shared" si="127"/>
        <v>0</v>
      </c>
      <c r="Z374" s="71">
        <f t="shared" si="131"/>
        <v>128</v>
      </c>
      <c r="AA374" s="78" t="str">
        <f>VLOOKUP($Z374,Master!$A:$B,2,FALSE)</f>
        <v>Dress Batik Besar</v>
      </c>
    </row>
    <row r="375" spans="1:27" ht="15">
      <c r="A375" s="73" t="str">
        <f t="shared" si="128"/>
        <v>Kaos Bola junkiesIN</v>
      </c>
      <c r="B375" s="73" t="str">
        <f t="shared" si="129"/>
        <v>Kaos Bola junkies</v>
      </c>
      <c r="C375" s="51" t="s">
        <v>18</v>
      </c>
      <c r="D375" s="63">
        <f>SUMIF(In!$B:$B,Stock!$B375,In!C:C)</f>
        <v>0</v>
      </c>
      <c r="E375" s="63">
        <f>SUMIF(In!$B:$B,Stock!$B375,In!D:D)+D377</f>
        <v>0</v>
      </c>
      <c r="F375" s="63">
        <f>SUMIF(In!$B:$B,Stock!$B375,In!E:E)+E377</f>
        <v>0</v>
      </c>
      <c r="G375" s="63">
        <f>SUMIF(In!$B:$B,Stock!$B375,In!F:F)+F377</f>
        <v>0</v>
      </c>
      <c r="H375" s="63">
        <f>SUMIF(In!$B:$B,Stock!$B375,In!G:G)+G377</f>
        <v>0</v>
      </c>
      <c r="I375" s="63">
        <f>SUMIF(In!$B:$B,Stock!$B375,In!H:H)+H377</f>
        <v>0</v>
      </c>
      <c r="J375" s="63">
        <f>SUMIF(In!$B:$B,Stock!$B375,In!I:I)+I377</f>
        <v>0</v>
      </c>
      <c r="K375" s="63">
        <f>SUMIF(In!$B:$B,Stock!$B375,In!J:J)+J377</f>
        <v>0</v>
      </c>
      <c r="L375" s="63">
        <f>SUMIF(In!$B:$B,Stock!$B375,In!K:K)+K377</f>
        <v>0</v>
      </c>
      <c r="M375" s="63">
        <f>SUMIF(In!$B:$B,Stock!$B375,In!L:L)+L377</f>
        <v>0</v>
      </c>
      <c r="N375" s="63">
        <f>SUMIF(In!$B:$B,Stock!$B375,In!M:M)+M377</f>
        <v>0</v>
      </c>
      <c r="O375" s="63">
        <f>SUMIF(In!$B:$B,Stock!$B375,In!N:N)+N377</f>
        <v>0</v>
      </c>
      <c r="P375" s="63">
        <f>SUMIF(In!$B:$B,Stock!$B375,In!O:O)+O377</f>
        <v>0</v>
      </c>
      <c r="Q375" s="63">
        <f>SUMIF(In!$B:$B,Stock!$B375,In!P:P)+P377</f>
        <v>0</v>
      </c>
      <c r="R375" s="63">
        <f>SUMIF(In!$B:$B,Stock!$B375,In!Q:Q)+Q377</f>
        <v>0</v>
      </c>
      <c r="S375" s="63">
        <f>SUMIF(In!$B:$B,Stock!$B375,In!R:R)+R377</f>
        <v>0</v>
      </c>
      <c r="T375" s="63">
        <f>SUMIF(In!$B:$B,Stock!$B375,In!S:S)+S377</f>
        <v>0</v>
      </c>
      <c r="U375" s="63">
        <f>SUMIF(In!$B:$B,Stock!$B375,In!T:T)+T377</f>
        <v>0</v>
      </c>
      <c r="W375" s="64">
        <f t="shared" si="127"/>
        <v>0</v>
      </c>
      <c r="Z375" s="64">
        <f t="shared" si="131"/>
        <v>129</v>
      </c>
      <c r="AA375" s="74" t="str">
        <f>VLOOKUP($Z375,Master!$A:$B,2,FALSE)</f>
        <v>Kaos Bola junkies</v>
      </c>
    </row>
    <row r="376" spans="1:27" ht="15">
      <c r="A376" s="75" t="str">
        <f t="shared" si="128"/>
        <v>Kaos Bola junkiesOUT</v>
      </c>
      <c r="B376" s="75" t="str">
        <f t="shared" si="129"/>
        <v>Kaos Bola junkies</v>
      </c>
      <c r="C376" s="52" t="s">
        <v>19</v>
      </c>
      <c r="D376" s="67">
        <f>SUMIF(Out!$B:$B,Stock!$B376,Out!C:C)</f>
        <v>0</v>
      </c>
      <c r="E376" s="67">
        <f>SUMIF(Out!$B:$B,Stock!$B376,Out!D:D)</f>
        <v>0</v>
      </c>
      <c r="F376" s="67">
        <f>SUMIF(Out!$B:$B,Stock!$B376,Out!E:E)</f>
        <v>0</v>
      </c>
      <c r="G376" s="67">
        <f>SUMIF(Out!$B:$B,Stock!$B376,Out!F:F)</f>
        <v>0</v>
      </c>
      <c r="H376" s="67">
        <f>SUMIF(Out!$B:$B,Stock!$B376,Out!G:G)</f>
        <v>0</v>
      </c>
      <c r="I376" s="67">
        <f>SUMIF(Out!$B:$B,Stock!$B376,Out!H:H)</f>
        <v>0</v>
      </c>
      <c r="J376" s="67">
        <f>SUMIF(Out!$B:$B,Stock!$B376,Out!I:I)</f>
        <v>0</v>
      </c>
      <c r="K376" s="67">
        <f>SUMIF(Out!$B:$B,Stock!$B376,Out!J:J)</f>
        <v>0</v>
      </c>
      <c r="L376" s="67">
        <f>SUMIF(Out!$B:$B,Stock!$B376,Out!K:K)</f>
        <v>0</v>
      </c>
      <c r="M376" s="67">
        <f>SUMIF(Out!$B:$B,Stock!$B376,Out!L:L)</f>
        <v>0</v>
      </c>
      <c r="N376" s="67">
        <f>SUMIF(Out!$B:$B,Stock!$B376,Out!M:M)</f>
        <v>0</v>
      </c>
      <c r="O376" s="67">
        <f>SUMIF(Out!$B:$B,Stock!$B376,Out!N:N)</f>
        <v>0</v>
      </c>
      <c r="P376" s="67">
        <f>SUMIF(Out!$B:$B,Stock!$B376,Out!O:O)</f>
        <v>0</v>
      </c>
      <c r="Q376" s="67">
        <f>SUMIF(Out!$B:$B,Stock!$B376,Out!P:P)</f>
        <v>0</v>
      </c>
      <c r="R376" s="67">
        <f>SUMIF(Out!$B:$B,Stock!$B376,Out!Q:Q)</f>
        <v>0</v>
      </c>
      <c r="S376" s="67">
        <f>SUMIF(Out!$B:$B,Stock!$B376,Out!R:R)</f>
        <v>0</v>
      </c>
      <c r="T376" s="67">
        <f>SUMIF(Out!$B:$B,Stock!$B376,Out!S:S)</f>
        <v>0</v>
      </c>
      <c r="U376" s="67">
        <f>SUMIF(Out!$B:$B,Stock!$B376,Out!T:T)</f>
        <v>0</v>
      </c>
      <c r="W376" s="68">
        <f t="shared" si="127"/>
        <v>0</v>
      </c>
      <c r="Z376" s="68">
        <f t="shared" si="131"/>
        <v>129</v>
      </c>
      <c r="AA376" s="76" t="str">
        <f>VLOOKUP($Z376,Master!$A:$B,2,FALSE)</f>
        <v>Kaos Bola junkies</v>
      </c>
    </row>
    <row r="377" spans="1:27" ht="15">
      <c r="A377" s="77" t="str">
        <f t="shared" si="128"/>
        <v>Kaos Bola junkiesBALANCE</v>
      </c>
      <c r="B377" s="77" t="str">
        <f t="shared" si="129"/>
        <v>Kaos Bola junkies</v>
      </c>
      <c r="C377" s="53" t="s">
        <v>118</v>
      </c>
      <c r="D377" s="54">
        <f t="shared" ref="D377:U377" si="147">D375-D376</f>
        <v>0</v>
      </c>
      <c r="E377" s="54">
        <f t="shared" si="147"/>
        <v>0</v>
      </c>
      <c r="F377" s="54">
        <f t="shared" si="147"/>
        <v>0</v>
      </c>
      <c r="G377" s="54">
        <f t="shared" si="147"/>
        <v>0</v>
      </c>
      <c r="H377" s="54">
        <f t="shared" si="147"/>
        <v>0</v>
      </c>
      <c r="I377" s="54">
        <f t="shared" si="147"/>
        <v>0</v>
      </c>
      <c r="J377" s="54">
        <f t="shared" si="147"/>
        <v>0</v>
      </c>
      <c r="K377" s="54">
        <f t="shared" si="147"/>
        <v>0</v>
      </c>
      <c r="L377" s="54">
        <f t="shared" si="147"/>
        <v>0</v>
      </c>
      <c r="M377" s="54">
        <f t="shared" si="147"/>
        <v>0</v>
      </c>
      <c r="N377" s="54">
        <f t="shared" si="147"/>
        <v>0</v>
      </c>
      <c r="O377" s="54">
        <f t="shared" si="147"/>
        <v>0</v>
      </c>
      <c r="P377" s="54">
        <f t="shared" si="147"/>
        <v>0</v>
      </c>
      <c r="Q377" s="54">
        <f t="shared" si="147"/>
        <v>0</v>
      </c>
      <c r="R377" s="54">
        <f t="shared" si="147"/>
        <v>0</v>
      </c>
      <c r="S377" s="54">
        <f t="shared" si="147"/>
        <v>0</v>
      </c>
      <c r="T377" s="54">
        <f t="shared" si="147"/>
        <v>0</v>
      </c>
      <c r="U377" s="54">
        <f t="shared" si="147"/>
        <v>0</v>
      </c>
      <c r="W377" s="71">
        <f t="shared" si="127"/>
        <v>0</v>
      </c>
      <c r="Z377" s="71">
        <f t="shared" si="131"/>
        <v>129</v>
      </c>
      <c r="AA377" s="78" t="str">
        <f>VLOOKUP($Z377,Master!$A:$B,2,FALSE)</f>
        <v>Kaos Bola junkies</v>
      </c>
    </row>
    <row r="378" spans="1:27" ht="15">
      <c r="A378" s="73" t="str">
        <f t="shared" si="128"/>
        <v>kaos iceIN</v>
      </c>
      <c r="B378" s="73" t="str">
        <f t="shared" si="129"/>
        <v>kaos ice</v>
      </c>
      <c r="C378" s="51" t="s">
        <v>18</v>
      </c>
      <c r="D378" s="63">
        <f>SUMIF(In!$B:$B,Stock!$B378,In!C:C)</f>
        <v>0</v>
      </c>
      <c r="E378" s="63">
        <f>SUMIF(In!$B:$B,Stock!$B378,In!D:D)+D380</f>
        <v>0</v>
      </c>
      <c r="F378" s="63">
        <f>SUMIF(In!$B:$B,Stock!$B378,In!E:E)+E380</f>
        <v>0</v>
      </c>
      <c r="G378" s="63">
        <f>SUMIF(In!$B:$B,Stock!$B378,In!F:F)+F380</f>
        <v>0</v>
      </c>
      <c r="H378" s="63">
        <f>SUMIF(In!$B:$B,Stock!$B378,In!G:G)+G380</f>
        <v>0</v>
      </c>
      <c r="I378" s="63">
        <f>SUMIF(In!$B:$B,Stock!$B378,In!H:H)+H380</f>
        <v>0</v>
      </c>
      <c r="J378" s="63">
        <f>SUMIF(In!$B:$B,Stock!$B378,In!I:I)+I380</f>
        <v>0</v>
      </c>
      <c r="K378" s="63">
        <f>SUMIF(In!$B:$B,Stock!$B378,In!J:J)+J380</f>
        <v>0</v>
      </c>
      <c r="L378" s="63">
        <f>SUMIF(In!$B:$B,Stock!$B378,In!K:K)+K380</f>
        <v>0</v>
      </c>
      <c r="M378" s="63">
        <f>SUMIF(In!$B:$B,Stock!$B378,In!L:L)+L380</f>
        <v>0</v>
      </c>
      <c r="N378" s="63">
        <f>SUMIF(In!$B:$B,Stock!$B378,In!M:M)+M380</f>
        <v>0</v>
      </c>
      <c r="O378" s="63">
        <f>SUMIF(In!$B:$B,Stock!$B378,In!N:N)+N380</f>
        <v>0</v>
      </c>
      <c r="P378" s="63">
        <f>SUMIF(In!$B:$B,Stock!$B378,In!O:O)+O380</f>
        <v>0</v>
      </c>
      <c r="Q378" s="63">
        <f>SUMIF(In!$B:$B,Stock!$B378,In!P:P)+P380</f>
        <v>0</v>
      </c>
      <c r="R378" s="63">
        <f>SUMIF(In!$B:$B,Stock!$B378,In!Q:Q)+Q380</f>
        <v>0</v>
      </c>
      <c r="S378" s="63">
        <f>SUMIF(In!$B:$B,Stock!$B378,In!R:R)+R380</f>
        <v>0</v>
      </c>
      <c r="T378" s="63">
        <f>SUMIF(In!$B:$B,Stock!$B378,In!S:S)+S380</f>
        <v>0</v>
      </c>
      <c r="U378" s="63">
        <f>SUMIF(In!$B:$B,Stock!$B378,In!T:T)+T380</f>
        <v>0</v>
      </c>
      <c r="W378" s="64">
        <f t="shared" si="127"/>
        <v>0</v>
      </c>
      <c r="Z378" s="64">
        <f t="shared" si="131"/>
        <v>130</v>
      </c>
      <c r="AA378" s="74" t="str">
        <f>VLOOKUP($Z378,Master!$A:$B,2,FALSE)</f>
        <v>kaos ice</v>
      </c>
    </row>
    <row r="379" spans="1:27" ht="15">
      <c r="A379" s="75" t="str">
        <f t="shared" si="128"/>
        <v>kaos iceOUT</v>
      </c>
      <c r="B379" s="75" t="str">
        <f t="shared" si="129"/>
        <v>kaos ice</v>
      </c>
      <c r="C379" s="52" t="s">
        <v>19</v>
      </c>
      <c r="D379" s="67">
        <f>SUMIF(Out!$B:$B,Stock!$B379,Out!C:C)</f>
        <v>0</v>
      </c>
      <c r="E379" s="67">
        <f>SUMIF(Out!$B:$B,Stock!$B379,Out!D:D)</f>
        <v>0</v>
      </c>
      <c r="F379" s="67">
        <f>SUMIF(Out!$B:$B,Stock!$B379,Out!E:E)</f>
        <v>0</v>
      </c>
      <c r="G379" s="67">
        <f>SUMIF(Out!$B:$B,Stock!$B379,Out!F:F)</f>
        <v>0</v>
      </c>
      <c r="H379" s="67">
        <f>SUMIF(Out!$B:$B,Stock!$B379,Out!G:G)</f>
        <v>0</v>
      </c>
      <c r="I379" s="67">
        <f>SUMIF(Out!$B:$B,Stock!$B379,Out!H:H)</f>
        <v>0</v>
      </c>
      <c r="J379" s="67">
        <f>SUMIF(Out!$B:$B,Stock!$B379,Out!I:I)</f>
        <v>0</v>
      </c>
      <c r="K379" s="67">
        <f>SUMIF(Out!$B:$B,Stock!$B379,Out!J:J)</f>
        <v>0</v>
      </c>
      <c r="L379" s="67">
        <f>SUMIF(Out!$B:$B,Stock!$B379,Out!K:K)</f>
        <v>0</v>
      </c>
      <c r="M379" s="67">
        <f>SUMIF(Out!$B:$B,Stock!$B379,Out!L:L)</f>
        <v>0</v>
      </c>
      <c r="N379" s="67">
        <f>SUMIF(Out!$B:$B,Stock!$B379,Out!M:M)</f>
        <v>0</v>
      </c>
      <c r="O379" s="67">
        <f>SUMIF(Out!$B:$B,Stock!$B379,Out!N:N)</f>
        <v>0</v>
      </c>
      <c r="P379" s="67">
        <f>SUMIF(Out!$B:$B,Stock!$B379,Out!O:O)</f>
        <v>0</v>
      </c>
      <c r="Q379" s="67">
        <f>SUMIF(Out!$B:$B,Stock!$B379,Out!P:P)</f>
        <v>0</v>
      </c>
      <c r="R379" s="67">
        <f>SUMIF(Out!$B:$B,Stock!$B379,Out!Q:Q)</f>
        <v>0</v>
      </c>
      <c r="S379" s="67">
        <f>SUMIF(Out!$B:$B,Stock!$B379,Out!R:R)</f>
        <v>0</v>
      </c>
      <c r="T379" s="67">
        <f>SUMIF(Out!$B:$B,Stock!$B379,Out!S:S)</f>
        <v>0</v>
      </c>
      <c r="U379" s="67">
        <f>SUMIF(Out!$B:$B,Stock!$B379,Out!T:T)</f>
        <v>0</v>
      </c>
      <c r="W379" s="68">
        <f t="shared" si="127"/>
        <v>0</v>
      </c>
      <c r="Z379" s="68">
        <f t="shared" si="131"/>
        <v>130</v>
      </c>
      <c r="AA379" s="76" t="str">
        <f>VLOOKUP($Z379,Master!$A:$B,2,FALSE)</f>
        <v>kaos ice</v>
      </c>
    </row>
    <row r="380" spans="1:27" ht="15">
      <c r="A380" s="77" t="str">
        <f t="shared" si="128"/>
        <v>kaos iceBALANCE</v>
      </c>
      <c r="B380" s="77" t="str">
        <f t="shared" si="129"/>
        <v>kaos ice</v>
      </c>
      <c r="C380" s="53" t="s">
        <v>118</v>
      </c>
      <c r="D380" s="54">
        <f t="shared" ref="D380:U380" si="148">D378-D379</f>
        <v>0</v>
      </c>
      <c r="E380" s="54">
        <f t="shared" si="148"/>
        <v>0</v>
      </c>
      <c r="F380" s="54">
        <f t="shared" si="148"/>
        <v>0</v>
      </c>
      <c r="G380" s="54">
        <f t="shared" si="148"/>
        <v>0</v>
      </c>
      <c r="H380" s="54">
        <f t="shared" si="148"/>
        <v>0</v>
      </c>
      <c r="I380" s="54">
        <f t="shared" si="148"/>
        <v>0</v>
      </c>
      <c r="J380" s="54">
        <f t="shared" si="148"/>
        <v>0</v>
      </c>
      <c r="K380" s="54">
        <f t="shared" si="148"/>
        <v>0</v>
      </c>
      <c r="L380" s="54">
        <f t="shared" si="148"/>
        <v>0</v>
      </c>
      <c r="M380" s="54">
        <f t="shared" si="148"/>
        <v>0</v>
      </c>
      <c r="N380" s="54">
        <f t="shared" si="148"/>
        <v>0</v>
      </c>
      <c r="O380" s="54">
        <f t="shared" si="148"/>
        <v>0</v>
      </c>
      <c r="P380" s="54">
        <f t="shared" si="148"/>
        <v>0</v>
      </c>
      <c r="Q380" s="54">
        <f t="shared" si="148"/>
        <v>0</v>
      </c>
      <c r="R380" s="54">
        <f t="shared" si="148"/>
        <v>0</v>
      </c>
      <c r="S380" s="54">
        <f t="shared" si="148"/>
        <v>0</v>
      </c>
      <c r="T380" s="54">
        <f t="shared" si="148"/>
        <v>0</v>
      </c>
      <c r="U380" s="54">
        <f t="shared" si="148"/>
        <v>0</v>
      </c>
      <c r="W380" s="71">
        <f t="shared" si="127"/>
        <v>0</v>
      </c>
      <c r="Z380" s="71">
        <f t="shared" si="131"/>
        <v>130</v>
      </c>
      <c r="AA380" s="78" t="str">
        <f>VLOOKUP($Z380,Master!$A:$B,2,FALSE)</f>
        <v>kaos ice</v>
      </c>
    </row>
    <row r="381" spans="1:27" ht="15">
      <c r="A381" s="73" t="str">
        <f t="shared" si="128"/>
        <v>kaos blous abgIN</v>
      </c>
      <c r="B381" s="73" t="str">
        <f t="shared" si="129"/>
        <v>kaos blous abg</v>
      </c>
      <c r="C381" s="51" t="s">
        <v>18</v>
      </c>
      <c r="D381" s="63">
        <f>SUMIF(In!$B:$B,Stock!$B381,In!C:C)</f>
        <v>0</v>
      </c>
      <c r="E381" s="63">
        <f>SUMIF(In!$B:$B,Stock!$B381,In!D:D)+D383</f>
        <v>0</v>
      </c>
      <c r="F381" s="63">
        <f>SUMIF(In!$B:$B,Stock!$B381,In!E:E)+E383</f>
        <v>0</v>
      </c>
      <c r="G381" s="63">
        <f>SUMIF(In!$B:$B,Stock!$B381,In!F:F)+F383</f>
        <v>0</v>
      </c>
      <c r="H381" s="63">
        <f>SUMIF(In!$B:$B,Stock!$B381,In!G:G)+G383</f>
        <v>0</v>
      </c>
      <c r="I381" s="63">
        <f>SUMIF(In!$B:$B,Stock!$B381,In!H:H)+H383</f>
        <v>0</v>
      </c>
      <c r="J381" s="63">
        <f>SUMIF(In!$B:$B,Stock!$B381,In!I:I)+I383</f>
        <v>0</v>
      </c>
      <c r="K381" s="63">
        <f>SUMIF(In!$B:$B,Stock!$B381,In!J:J)+J383</f>
        <v>0</v>
      </c>
      <c r="L381" s="63">
        <f>SUMIF(In!$B:$B,Stock!$B381,In!K:K)+K383</f>
        <v>0</v>
      </c>
      <c r="M381" s="63">
        <f>SUMIF(In!$B:$B,Stock!$B381,In!L:L)+L383</f>
        <v>0</v>
      </c>
      <c r="N381" s="63">
        <f>SUMIF(In!$B:$B,Stock!$B381,In!M:M)+M383</f>
        <v>0</v>
      </c>
      <c r="O381" s="63">
        <f>SUMIF(In!$B:$B,Stock!$B381,In!N:N)+N383</f>
        <v>0</v>
      </c>
      <c r="P381" s="63">
        <f>SUMIF(In!$B:$B,Stock!$B381,In!O:O)+O383</f>
        <v>0</v>
      </c>
      <c r="Q381" s="63">
        <f>SUMIF(In!$B:$B,Stock!$B381,In!P:P)+P383</f>
        <v>0</v>
      </c>
      <c r="R381" s="63">
        <f>SUMIF(In!$B:$B,Stock!$B381,In!Q:Q)+Q383</f>
        <v>0</v>
      </c>
      <c r="S381" s="63">
        <f>SUMIF(In!$B:$B,Stock!$B381,In!R:R)+R383</f>
        <v>0</v>
      </c>
      <c r="T381" s="63">
        <f>SUMIF(In!$B:$B,Stock!$B381,In!S:S)+S383</f>
        <v>0</v>
      </c>
      <c r="U381" s="63">
        <f>SUMIF(In!$B:$B,Stock!$B381,In!T:T)+T383</f>
        <v>0</v>
      </c>
      <c r="W381" s="64">
        <f t="shared" si="127"/>
        <v>0</v>
      </c>
      <c r="Z381" s="64">
        <f t="shared" si="131"/>
        <v>131</v>
      </c>
      <c r="AA381" s="74" t="str">
        <f>VLOOKUP($Z381,Master!$A:$B,2,FALSE)</f>
        <v>kaos blous abg</v>
      </c>
    </row>
    <row r="382" spans="1:27" ht="15">
      <c r="A382" s="75" t="str">
        <f t="shared" si="128"/>
        <v>kaos blous abgOUT</v>
      </c>
      <c r="B382" s="75" t="str">
        <f t="shared" si="129"/>
        <v>kaos blous abg</v>
      </c>
      <c r="C382" s="52" t="s">
        <v>19</v>
      </c>
      <c r="D382" s="67">
        <f>SUMIF(Out!$B:$B,Stock!$B382,Out!C:C)</f>
        <v>0</v>
      </c>
      <c r="E382" s="67">
        <f>SUMIF(Out!$B:$B,Stock!$B382,Out!D:D)</f>
        <v>0</v>
      </c>
      <c r="F382" s="67">
        <f>SUMIF(Out!$B:$B,Stock!$B382,Out!E:E)</f>
        <v>0</v>
      </c>
      <c r="G382" s="67">
        <f>SUMIF(Out!$B:$B,Stock!$B382,Out!F:F)</f>
        <v>0</v>
      </c>
      <c r="H382" s="67">
        <f>SUMIF(Out!$B:$B,Stock!$B382,Out!G:G)</f>
        <v>0</v>
      </c>
      <c r="I382" s="67">
        <f>SUMIF(Out!$B:$B,Stock!$B382,Out!H:H)</f>
        <v>0</v>
      </c>
      <c r="J382" s="67">
        <f>SUMIF(Out!$B:$B,Stock!$B382,Out!I:I)</f>
        <v>0</v>
      </c>
      <c r="K382" s="67">
        <f>SUMIF(Out!$B:$B,Stock!$B382,Out!J:J)</f>
        <v>0</v>
      </c>
      <c r="L382" s="67">
        <f>SUMIF(Out!$B:$B,Stock!$B382,Out!K:K)</f>
        <v>0</v>
      </c>
      <c r="M382" s="67">
        <f>SUMIF(Out!$B:$B,Stock!$B382,Out!L:L)</f>
        <v>0</v>
      </c>
      <c r="N382" s="67">
        <f>SUMIF(Out!$B:$B,Stock!$B382,Out!M:M)</f>
        <v>0</v>
      </c>
      <c r="O382" s="67">
        <f>SUMIF(Out!$B:$B,Stock!$B382,Out!N:N)</f>
        <v>0</v>
      </c>
      <c r="P382" s="67">
        <f>SUMIF(Out!$B:$B,Stock!$B382,Out!O:O)</f>
        <v>0</v>
      </c>
      <c r="Q382" s="67">
        <f>SUMIF(Out!$B:$B,Stock!$B382,Out!P:P)</f>
        <v>0</v>
      </c>
      <c r="R382" s="67">
        <f>SUMIF(Out!$B:$B,Stock!$B382,Out!Q:Q)</f>
        <v>0</v>
      </c>
      <c r="S382" s="67">
        <f>SUMIF(Out!$B:$B,Stock!$B382,Out!R:R)</f>
        <v>0</v>
      </c>
      <c r="T382" s="67">
        <f>SUMIF(Out!$B:$B,Stock!$B382,Out!S:S)</f>
        <v>0</v>
      </c>
      <c r="U382" s="67">
        <f>SUMIF(Out!$B:$B,Stock!$B382,Out!T:T)</f>
        <v>0</v>
      </c>
      <c r="W382" s="68">
        <f t="shared" si="127"/>
        <v>0</v>
      </c>
      <c r="Z382" s="68">
        <f t="shared" si="131"/>
        <v>131</v>
      </c>
      <c r="AA382" s="76" t="str">
        <f>VLOOKUP($Z382,Master!$A:$B,2,FALSE)</f>
        <v>kaos blous abg</v>
      </c>
    </row>
    <row r="383" spans="1:27" ht="15">
      <c r="A383" s="77" t="str">
        <f t="shared" si="128"/>
        <v>kaos blous abgBALANCE</v>
      </c>
      <c r="B383" s="77" t="str">
        <f t="shared" si="129"/>
        <v>kaos blous abg</v>
      </c>
      <c r="C383" s="53" t="s">
        <v>118</v>
      </c>
      <c r="D383" s="54">
        <f t="shared" ref="D383:U383" si="149">D381-D382</f>
        <v>0</v>
      </c>
      <c r="E383" s="54">
        <f t="shared" si="149"/>
        <v>0</v>
      </c>
      <c r="F383" s="54">
        <f t="shared" si="149"/>
        <v>0</v>
      </c>
      <c r="G383" s="54">
        <f t="shared" si="149"/>
        <v>0</v>
      </c>
      <c r="H383" s="54">
        <f t="shared" si="149"/>
        <v>0</v>
      </c>
      <c r="I383" s="54">
        <f t="shared" si="149"/>
        <v>0</v>
      </c>
      <c r="J383" s="54">
        <f t="shared" si="149"/>
        <v>0</v>
      </c>
      <c r="K383" s="54">
        <f t="shared" si="149"/>
        <v>0</v>
      </c>
      <c r="L383" s="54">
        <f t="shared" si="149"/>
        <v>0</v>
      </c>
      <c r="M383" s="54">
        <f t="shared" si="149"/>
        <v>0</v>
      </c>
      <c r="N383" s="54">
        <f t="shared" si="149"/>
        <v>0</v>
      </c>
      <c r="O383" s="54">
        <f t="shared" si="149"/>
        <v>0</v>
      </c>
      <c r="P383" s="54">
        <f t="shared" si="149"/>
        <v>0</v>
      </c>
      <c r="Q383" s="54">
        <f t="shared" si="149"/>
        <v>0</v>
      </c>
      <c r="R383" s="54">
        <f t="shared" si="149"/>
        <v>0</v>
      </c>
      <c r="S383" s="54">
        <f t="shared" si="149"/>
        <v>0</v>
      </c>
      <c r="T383" s="54">
        <f t="shared" si="149"/>
        <v>0</v>
      </c>
      <c r="U383" s="54">
        <f t="shared" si="149"/>
        <v>0</v>
      </c>
      <c r="W383" s="71">
        <f t="shared" si="127"/>
        <v>0</v>
      </c>
      <c r="Z383" s="71">
        <f t="shared" si="131"/>
        <v>131</v>
      </c>
      <c r="AA383" s="78" t="str">
        <f>VLOOKUP($Z383,Master!$A:$B,2,FALSE)</f>
        <v>kaos blous abg</v>
      </c>
    </row>
    <row r="384" spans="1:27" ht="15">
      <c r="A384" s="73" t="str">
        <f t="shared" si="128"/>
        <v>Krah Sablon 1-3IN</v>
      </c>
      <c r="B384" s="73" t="str">
        <f t="shared" si="129"/>
        <v>Krah Sablon 1-3</v>
      </c>
      <c r="C384" s="51" t="s">
        <v>18</v>
      </c>
      <c r="D384" s="63">
        <f>SUMIF(In!$B:$B,Stock!$B384,In!C:C)</f>
        <v>0</v>
      </c>
      <c r="E384" s="63">
        <f>SUMIF(In!$B:$B,Stock!$B384,In!D:D)+D386</f>
        <v>0</v>
      </c>
      <c r="F384" s="63">
        <f>SUMIF(In!$B:$B,Stock!$B384,In!E:E)+E386</f>
        <v>0</v>
      </c>
      <c r="G384" s="63">
        <f>SUMIF(In!$B:$B,Stock!$B384,In!F:F)+F386</f>
        <v>0</v>
      </c>
      <c r="H384" s="63">
        <f>SUMIF(In!$B:$B,Stock!$B384,In!G:G)+G386</f>
        <v>0</v>
      </c>
      <c r="I384" s="63">
        <f>SUMIF(In!$B:$B,Stock!$B384,In!H:H)+H386</f>
        <v>0</v>
      </c>
      <c r="J384" s="63">
        <f>SUMIF(In!$B:$B,Stock!$B384,In!I:I)+I386</f>
        <v>0</v>
      </c>
      <c r="K384" s="63">
        <f>SUMIF(In!$B:$B,Stock!$B384,In!J:J)+J386</f>
        <v>0</v>
      </c>
      <c r="L384" s="63">
        <f>SUMIF(In!$B:$B,Stock!$B384,In!K:K)+K386</f>
        <v>0</v>
      </c>
      <c r="M384" s="63">
        <f>SUMIF(In!$B:$B,Stock!$B384,In!L:L)+L386</f>
        <v>0</v>
      </c>
      <c r="N384" s="63">
        <f>SUMIF(In!$B:$B,Stock!$B384,In!M:M)+M386</f>
        <v>0</v>
      </c>
      <c r="O384" s="63">
        <f>SUMIF(In!$B:$B,Stock!$B384,In!N:N)+N386</f>
        <v>0</v>
      </c>
      <c r="P384" s="63">
        <f>SUMIF(In!$B:$B,Stock!$B384,In!O:O)+O386</f>
        <v>0</v>
      </c>
      <c r="Q384" s="63">
        <f>SUMIF(In!$B:$B,Stock!$B384,In!P:P)+P386</f>
        <v>0</v>
      </c>
      <c r="R384" s="63">
        <f>SUMIF(In!$B:$B,Stock!$B384,In!Q:Q)+Q386</f>
        <v>0</v>
      </c>
      <c r="S384" s="63">
        <f>SUMIF(In!$B:$B,Stock!$B384,In!R:R)+R386</f>
        <v>0</v>
      </c>
      <c r="T384" s="63">
        <f>SUMIF(In!$B:$B,Stock!$B384,In!S:S)+S386</f>
        <v>0</v>
      </c>
      <c r="U384" s="63">
        <f>SUMIF(In!$B:$B,Stock!$B384,In!T:T)+T386</f>
        <v>0</v>
      </c>
      <c r="W384" s="64">
        <f t="shared" si="127"/>
        <v>0</v>
      </c>
      <c r="Z384" s="64">
        <f t="shared" si="131"/>
        <v>132</v>
      </c>
      <c r="AA384" s="74" t="str">
        <f>VLOOKUP($Z384,Master!$A:$B,2,FALSE)</f>
        <v>Krah Sablon 1-3</v>
      </c>
    </row>
    <row r="385" spans="1:27" ht="15">
      <c r="A385" s="75" t="str">
        <f t="shared" si="128"/>
        <v>Krah Sablon 1-3OUT</v>
      </c>
      <c r="B385" s="75" t="str">
        <f t="shared" si="129"/>
        <v>Krah Sablon 1-3</v>
      </c>
      <c r="C385" s="52" t="s">
        <v>19</v>
      </c>
      <c r="D385" s="67">
        <f>SUMIF(Out!$B:$B,Stock!$B385,Out!C:C)</f>
        <v>0</v>
      </c>
      <c r="E385" s="67">
        <f>SUMIF(Out!$B:$B,Stock!$B385,Out!D:D)</f>
        <v>0</v>
      </c>
      <c r="F385" s="67">
        <f>SUMIF(Out!$B:$B,Stock!$B385,Out!E:E)</f>
        <v>0</v>
      </c>
      <c r="G385" s="67">
        <f>SUMIF(Out!$B:$B,Stock!$B385,Out!F:F)</f>
        <v>0</v>
      </c>
      <c r="H385" s="67">
        <f>SUMIF(Out!$B:$B,Stock!$B385,Out!G:G)</f>
        <v>0</v>
      </c>
      <c r="I385" s="67">
        <f>SUMIF(Out!$B:$B,Stock!$B385,Out!H:H)</f>
        <v>0</v>
      </c>
      <c r="J385" s="67">
        <f>SUMIF(Out!$B:$B,Stock!$B385,Out!I:I)</f>
        <v>0</v>
      </c>
      <c r="K385" s="67">
        <f>SUMIF(Out!$B:$B,Stock!$B385,Out!J:J)</f>
        <v>0</v>
      </c>
      <c r="L385" s="67">
        <f>SUMIF(Out!$B:$B,Stock!$B385,Out!K:K)</f>
        <v>0</v>
      </c>
      <c r="M385" s="67">
        <f>SUMIF(Out!$B:$B,Stock!$B385,Out!L:L)</f>
        <v>0</v>
      </c>
      <c r="N385" s="67">
        <f>SUMIF(Out!$B:$B,Stock!$B385,Out!M:M)</f>
        <v>0</v>
      </c>
      <c r="O385" s="67">
        <f>SUMIF(Out!$B:$B,Stock!$B385,Out!N:N)</f>
        <v>0</v>
      </c>
      <c r="P385" s="67">
        <f>SUMIF(Out!$B:$B,Stock!$B385,Out!O:O)</f>
        <v>0</v>
      </c>
      <c r="Q385" s="67">
        <f>SUMIF(Out!$B:$B,Stock!$B385,Out!P:P)</f>
        <v>0</v>
      </c>
      <c r="R385" s="67">
        <f>SUMIF(Out!$B:$B,Stock!$B385,Out!Q:Q)</f>
        <v>0</v>
      </c>
      <c r="S385" s="67">
        <f>SUMIF(Out!$B:$B,Stock!$B385,Out!R:R)</f>
        <v>0</v>
      </c>
      <c r="T385" s="67">
        <f>SUMIF(Out!$B:$B,Stock!$B385,Out!S:S)</f>
        <v>0</v>
      </c>
      <c r="U385" s="67">
        <f>SUMIF(Out!$B:$B,Stock!$B385,Out!T:T)</f>
        <v>0</v>
      </c>
      <c r="W385" s="68">
        <f t="shared" si="127"/>
        <v>0</v>
      </c>
      <c r="Z385" s="68">
        <f t="shared" si="131"/>
        <v>132</v>
      </c>
      <c r="AA385" s="76" t="str">
        <f>VLOOKUP($Z385,Master!$A:$B,2,FALSE)</f>
        <v>Krah Sablon 1-3</v>
      </c>
    </row>
    <row r="386" spans="1:27" ht="15">
      <c r="A386" s="77" t="str">
        <f t="shared" si="128"/>
        <v>Krah Sablon 1-3BALANCE</v>
      </c>
      <c r="B386" s="77" t="str">
        <f t="shared" si="129"/>
        <v>Krah Sablon 1-3</v>
      </c>
      <c r="C386" s="53" t="s">
        <v>118</v>
      </c>
      <c r="D386" s="54">
        <f t="shared" ref="D386:U386" si="150">D384-D385</f>
        <v>0</v>
      </c>
      <c r="E386" s="54">
        <f t="shared" si="150"/>
        <v>0</v>
      </c>
      <c r="F386" s="54">
        <f t="shared" si="150"/>
        <v>0</v>
      </c>
      <c r="G386" s="54">
        <f t="shared" si="150"/>
        <v>0</v>
      </c>
      <c r="H386" s="54">
        <f t="shared" si="150"/>
        <v>0</v>
      </c>
      <c r="I386" s="54">
        <f t="shared" si="150"/>
        <v>0</v>
      </c>
      <c r="J386" s="54">
        <f t="shared" si="150"/>
        <v>0</v>
      </c>
      <c r="K386" s="54">
        <f t="shared" si="150"/>
        <v>0</v>
      </c>
      <c r="L386" s="54">
        <f t="shared" si="150"/>
        <v>0</v>
      </c>
      <c r="M386" s="54">
        <f t="shared" si="150"/>
        <v>0</v>
      </c>
      <c r="N386" s="54">
        <f t="shared" si="150"/>
        <v>0</v>
      </c>
      <c r="O386" s="54">
        <f t="shared" si="150"/>
        <v>0</v>
      </c>
      <c r="P386" s="54">
        <f t="shared" si="150"/>
        <v>0</v>
      </c>
      <c r="Q386" s="54">
        <f t="shared" si="150"/>
        <v>0</v>
      </c>
      <c r="R386" s="54">
        <f t="shared" si="150"/>
        <v>0</v>
      </c>
      <c r="S386" s="54">
        <f t="shared" si="150"/>
        <v>0</v>
      </c>
      <c r="T386" s="54">
        <f t="shared" si="150"/>
        <v>0</v>
      </c>
      <c r="U386" s="54">
        <f t="shared" si="150"/>
        <v>0</v>
      </c>
      <c r="W386" s="71">
        <f t="shared" si="127"/>
        <v>0</v>
      </c>
      <c r="Z386" s="71">
        <f t="shared" si="131"/>
        <v>132</v>
      </c>
      <c r="AA386" s="78" t="str">
        <f>VLOOKUP($Z386,Master!$A:$B,2,FALSE)</f>
        <v>Krah Sablon 1-3</v>
      </c>
    </row>
    <row r="387" spans="1:27" ht="15">
      <c r="A387" s="73" t="str">
        <f t="shared" si="128"/>
        <v>Krah sablon 10-14IN</v>
      </c>
      <c r="B387" s="73" t="str">
        <f t="shared" si="129"/>
        <v>Krah sablon 10-14</v>
      </c>
      <c r="C387" s="51" t="s">
        <v>18</v>
      </c>
      <c r="D387" s="63">
        <f>SUMIF(In!$B:$B,Stock!$B387,In!C:C)</f>
        <v>0</v>
      </c>
      <c r="E387" s="63">
        <f>SUMIF(In!$B:$B,Stock!$B387,In!D:D)+D389</f>
        <v>0</v>
      </c>
      <c r="F387" s="63">
        <f>SUMIF(In!$B:$B,Stock!$B387,In!E:E)+E389</f>
        <v>0</v>
      </c>
      <c r="G387" s="63">
        <f>SUMIF(In!$B:$B,Stock!$B387,In!F:F)+F389</f>
        <v>0</v>
      </c>
      <c r="H387" s="63">
        <f>SUMIF(In!$B:$B,Stock!$B387,In!G:G)+G389</f>
        <v>0</v>
      </c>
      <c r="I387" s="63">
        <f>SUMIF(In!$B:$B,Stock!$B387,In!H:H)+H389</f>
        <v>0</v>
      </c>
      <c r="J387" s="63">
        <f>SUMIF(In!$B:$B,Stock!$B387,In!I:I)+I389</f>
        <v>0</v>
      </c>
      <c r="K387" s="63">
        <f>SUMIF(In!$B:$B,Stock!$B387,In!J:J)+J389</f>
        <v>0</v>
      </c>
      <c r="L387" s="63">
        <f>SUMIF(In!$B:$B,Stock!$B387,In!K:K)+K389</f>
        <v>0</v>
      </c>
      <c r="M387" s="63">
        <f>SUMIF(In!$B:$B,Stock!$B387,In!L:L)+L389</f>
        <v>0</v>
      </c>
      <c r="N387" s="63">
        <f>SUMIF(In!$B:$B,Stock!$B387,In!M:M)+M389</f>
        <v>0</v>
      </c>
      <c r="O387" s="63">
        <f>SUMIF(In!$B:$B,Stock!$B387,In!N:N)+N389</f>
        <v>0</v>
      </c>
      <c r="P387" s="63">
        <f>SUMIF(In!$B:$B,Stock!$B387,In!O:O)+O389</f>
        <v>0</v>
      </c>
      <c r="Q387" s="63">
        <f>SUMIF(In!$B:$B,Stock!$B387,In!P:P)+P389</f>
        <v>0</v>
      </c>
      <c r="R387" s="63">
        <f>SUMIF(In!$B:$B,Stock!$B387,In!Q:Q)+Q389</f>
        <v>0</v>
      </c>
      <c r="S387" s="63">
        <f>SUMIF(In!$B:$B,Stock!$B387,In!R:R)+R389</f>
        <v>0</v>
      </c>
      <c r="T387" s="63">
        <f>SUMIF(In!$B:$B,Stock!$B387,In!S:S)+S389</f>
        <v>0</v>
      </c>
      <c r="U387" s="63">
        <f>SUMIF(In!$B:$B,Stock!$B387,In!T:T)+T389</f>
        <v>0</v>
      </c>
      <c r="W387" s="64">
        <f t="shared" si="127"/>
        <v>0</v>
      </c>
      <c r="Z387" s="64">
        <f t="shared" si="131"/>
        <v>133</v>
      </c>
      <c r="AA387" s="74" t="str">
        <f>VLOOKUP($Z387,Master!$A:$B,2,FALSE)</f>
        <v>Krah sablon 10-14</v>
      </c>
    </row>
    <row r="388" spans="1:27" ht="15">
      <c r="A388" s="75" t="str">
        <f t="shared" si="128"/>
        <v>Krah sablon 10-14OUT</v>
      </c>
      <c r="B388" s="75" t="str">
        <f t="shared" si="129"/>
        <v>Krah sablon 10-14</v>
      </c>
      <c r="C388" s="52" t="s">
        <v>19</v>
      </c>
      <c r="D388" s="67">
        <f>SUMIF(Out!$B:$B,Stock!$B388,Out!C:C)</f>
        <v>0</v>
      </c>
      <c r="E388" s="67">
        <f>SUMIF(Out!$B:$B,Stock!$B388,Out!D:D)</f>
        <v>0</v>
      </c>
      <c r="F388" s="67">
        <f>SUMIF(Out!$B:$B,Stock!$B388,Out!E:E)</f>
        <v>0</v>
      </c>
      <c r="G388" s="67">
        <f>SUMIF(Out!$B:$B,Stock!$B388,Out!F:F)</f>
        <v>0</v>
      </c>
      <c r="H388" s="67">
        <f>SUMIF(Out!$B:$B,Stock!$B388,Out!G:G)</f>
        <v>0</v>
      </c>
      <c r="I388" s="67">
        <f>SUMIF(Out!$B:$B,Stock!$B388,Out!H:H)</f>
        <v>0</v>
      </c>
      <c r="J388" s="67">
        <f>SUMIF(Out!$B:$B,Stock!$B388,Out!I:I)</f>
        <v>0</v>
      </c>
      <c r="K388" s="67">
        <f>SUMIF(Out!$B:$B,Stock!$B388,Out!J:J)</f>
        <v>0</v>
      </c>
      <c r="L388" s="67">
        <f>SUMIF(Out!$B:$B,Stock!$B388,Out!K:K)</f>
        <v>0</v>
      </c>
      <c r="M388" s="67">
        <f>SUMIF(Out!$B:$B,Stock!$B388,Out!L:L)</f>
        <v>0</v>
      </c>
      <c r="N388" s="67">
        <f>SUMIF(Out!$B:$B,Stock!$B388,Out!M:M)</f>
        <v>0</v>
      </c>
      <c r="O388" s="67">
        <f>SUMIF(Out!$B:$B,Stock!$B388,Out!N:N)</f>
        <v>0</v>
      </c>
      <c r="P388" s="67">
        <f>SUMIF(Out!$B:$B,Stock!$B388,Out!O:O)</f>
        <v>0</v>
      </c>
      <c r="Q388" s="67">
        <f>SUMIF(Out!$B:$B,Stock!$B388,Out!P:P)</f>
        <v>0</v>
      </c>
      <c r="R388" s="67">
        <f>SUMIF(Out!$B:$B,Stock!$B388,Out!Q:Q)</f>
        <v>0</v>
      </c>
      <c r="S388" s="67">
        <f>SUMIF(Out!$B:$B,Stock!$B388,Out!R:R)</f>
        <v>0</v>
      </c>
      <c r="T388" s="67">
        <f>SUMIF(Out!$B:$B,Stock!$B388,Out!S:S)</f>
        <v>0</v>
      </c>
      <c r="U388" s="67">
        <f>SUMIF(Out!$B:$B,Stock!$B388,Out!T:T)</f>
        <v>0</v>
      </c>
      <c r="W388" s="68">
        <f t="shared" si="127"/>
        <v>0</v>
      </c>
      <c r="Z388" s="68">
        <f t="shared" si="131"/>
        <v>133</v>
      </c>
      <c r="AA388" s="76" t="str">
        <f>VLOOKUP($Z388,Master!$A:$B,2,FALSE)</f>
        <v>Krah sablon 10-14</v>
      </c>
    </row>
    <row r="389" spans="1:27" ht="15">
      <c r="A389" s="77" t="str">
        <f t="shared" si="128"/>
        <v>Krah sablon 10-14BALANCE</v>
      </c>
      <c r="B389" s="77" t="str">
        <f t="shared" si="129"/>
        <v>Krah sablon 10-14</v>
      </c>
      <c r="C389" s="53" t="s">
        <v>118</v>
      </c>
      <c r="D389" s="54">
        <f t="shared" ref="D389:U389" si="151">D387-D388</f>
        <v>0</v>
      </c>
      <c r="E389" s="54">
        <f t="shared" si="151"/>
        <v>0</v>
      </c>
      <c r="F389" s="54">
        <f t="shared" si="151"/>
        <v>0</v>
      </c>
      <c r="G389" s="54">
        <f t="shared" si="151"/>
        <v>0</v>
      </c>
      <c r="H389" s="54">
        <f t="shared" si="151"/>
        <v>0</v>
      </c>
      <c r="I389" s="54">
        <f t="shared" si="151"/>
        <v>0</v>
      </c>
      <c r="J389" s="54">
        <f t="shared" si="151"/>
        <v>0</v>
      </c>
      <c r="K389" s="54">
        <f t="shared" si="151"/>
        <v>0</v>
      </c>
      <c r="L389" s="54">
        <f t="shared" si="151"/>
        <v>0</v>
      </c>
      <c r="M389" s="54">
        <f t="shared" si="151"/>
        <v>0</v>
      </c>
      <c r="N389" s="54">
        <f t="shared" si="151"/>
        <v>0</v>
      </c>
      <c r="O389" s="54">
        <f t="shared" si="151"/>
        <v>0</v>
      </c>
      <c r="P389" s="54">
        <f t="shared" si="151"/>
        <v>0</v>
      </c>
      <c r="Q389" s="54">
        <f t="shared" si="151"/>
        <v>0</v>
      </c>
      <c r="R389" s="54">
        <f t="shared" si="151"/>
        <v>0</v>
      </c>
      <c r="S389" s="54">
        <f t="shared" si="151"/>
        <v>0</v>
      </c>
      <c r="T389" s="54">
        <f t="shared" si="151"/>
        <v>0</v>
      </c>
      <c r="U389" s="54">
        <f t="shared" si="151"/>
        <v>0</v>
      </c>
      <c r="W389" s="71">
        <f t="shared" si="127"/>
        <v>0</v>
      </c>
      <c r="Z389" s="71">
        <f t="shared" si="131"/>
        <v>133</v>
      </c>
      <c r="AA389" s="78" t="str">
        <f>VLOOKUP($Z389,Master!$A:$B,2,FALSE)</f>
        <v>Krah sablon 10-14</v>
      </c>
    </row>
    <row r="390" spans="1:27" ht="15">
      <c r="A390" s="73" t="str">
        <f t="shared" si="128"/>
        <v>Celana PetroIN</v>
      </c>
      <c r="B390" s="73" t="str">
        <f t="shared" si="129"/>
        <v>Celana Petro</v>
      </c>
      <c r="C390" s="51" t="s">
        <v>18</v>
      </c>
      <c r="D390" s="63">
        <f>SUMIF(In!$B:$B,Stock!$B390,In!C:C)</f>
        <v>0</v>
      </c>
      <c r="E390" s="63">
        <f>SUMIF(In!$B:$B,Stock!$B390,In!D:D)+D392</f>
        <v>0</v>
      </c>
      <c r="F390" s="63">
        <f>SUMIF(In!$B:$B,Stock!$B390,In!E:E)+E392</f>
        <v>0</v>
      </c>
      <c r="G390" s="63">
        <f>SUMIF(In!$B:$B,Stock!$B390,In!F:F)+F392</f>
        <v>0</v>
      </c>
      <c r="H390" s="63">
        <f>SUMIF(In!$B:$B,Stock!$B390,In!G:G)+G392</f>
        <v>0</v>
      </c>
      <c r="I390" s="63">
        <f>SUMIF(In!$B:$B,Stock!$B390,In!H:H)+H392</f>
        <v>0</v>
      </c>
      <c r="J390" s="63">
        <f>SUMIF(In!$B:$B,Stock!$B390,In!I:I)+I392</f>
        <v>0</v>
      </c>
      <c r="K390" s="63">
        <f>SUMIF(In!$B:$B,Stock!$B390,In!J:J)+J392</f>
        <v>0</v>
      </c>
      <c r="L390" s="63">
        <f>SUMIF(In!$B:$B,Stock!$B390,In!K:K)+K392</f>
        <v>0</v>
      </c>
      <c r="M390" s="63">
        <f>SUMIF(In!$B:$B,Stock!$B390,In!L:L)+L392</f>
        <v>0</v>
      </c>
      <c r="N390" s="63">
        <f>SUMIF(In!$B:$B,Stock!$B390,In!M:M)+M392</f>
        <v>0</v>
      </c>
      <c r="O390" s="63">
        <f>SUMIF(In!$B:$B,Stock!$B390,In!N:N)+N392</f>
        <v>0</v>
      </c>
      <c r="P390" s="63">
        <f>SUMIF(In!$B:$B,Stock!$B390,In!O:O)+O392</f>
        <v>0</v>
      </c>
      <c r="Q390" s="63">
        <f>SUMIF(In!$B:$B,Stock!$B390,In!P:P)+P392</f>
        <v>0</v>
      </c>
      <c r="R390" s="63">
        <f>SUMIF(In!$B:$B,Stock!$B390,In!Q:Q)+Q392</f>
        <v>0</v>
      </c>
      <c r="S390" s="63">
        <f>SUMIF(In!$B:$B,Stock!$B390,In!R:R)+R392</f>
        <v>0</v>
      </c>
      <c r="T390" s="63">
        <f>SUMIF(In!$B:$B,Stock!$B390,In!S:S)+S392</f>
        <v>0</v>
      </c>
      <c r="U390" s="63">
        <f>SUMIF(In!$B:$B,Stock!$B390,In!T:T)+T392</f>
        <v>0</v>
      </c>
      <c r="W390" s="64">
        <f t="shared" ref="W390:W453" si="152">SUM(D390:U390)</f>
        <v>0</v>
      </c>
      <c r="Z390" s="64">
        <f t="shared" si="131"/>
        <v>134</v>
      </c>
      <c r="AA390" s="74" t="str">
        <f>VLOOKUP($Z390,Master!$A:$B,2,FALSE)</f>
        <v>Celana Petro</v>
      </c>
    </row>
    <row r="391" spans="1:27" ht="15">
      <c r="A391" s="75" t="str">
        <f t="shared" ref="A391:A454" si="153">B391&amp;C391</f>
        <v>Celana PetroOUT</v>
      </c>
      <c r="B391" s="75" t="str">
        <f t="shared" ref="B391:B454" si="154">AA391</f>
        <v>Celana Petro</v>
      </c>
      <c r="C391" s="52" t="s">
        <v>19</v>
      </c>
      <c r="D391" s="67">
        <f>SUMIF(Out!$B:$B,Stock!$B391,Out!C:C)</f>
        <v>0</v>
      </c>
      <c r="E391" s="67">
        <f>SUMIF(Out!$B:$B,Stock!$B391,Out!D:D)</f>
        <v>0</v>
      </c>
      <c r="F391" s="67">
        <f>SUMIF(Out!$B:$B,Stock!$B391,Out!E:E)</f>
        <v>0</v>
      </c>
      <c r="G391" s="67">
        <f>SUMIF(Out!$B:$B,Stock!$B391,Out!F:F)</f>
        <v>0</v>
      </c>
      <c r="H391" s="67">
        <f>SUMIF(Out!$B:$B,Stock!$B391,Out!G:G)</f>
        <v>0</v>
      </c>
      <c r="I391" s="67">
        <f>SUMIF(Out!$B:$B,Stock!$B391,Out!H:H)</f>
        <v>0</v>
      </c>
      <c r="J391" s="67">
        <f>SUMIF(Out!$B:$B,Stock!$B391,Out!I:I)</f>
        <v>0</v>
      </c>
      <c r="K391" s="67">
        <f>SUMIF(Out!$B:$B,Stock!$B391,Out!J:J)</f>
        <v>0</v>
      </c>
      <c r="L391" s="67">
        <f>SUMIF(Out!$B:$B,Stock!$B391,Out!K:K)</f>
        <v>0</v>
      </c>
      <c r="M391" s="67">
        <f>SUMIF(Out!$B:$B,Stock!$B391,Out!L:L)</f>
        <v>0</v>
      </c>
      <c r="N391" s="67">
        <f>SUMIF(Out!$B:$B,Stock!$B391,Out!M:M)</f>
        <v>0</v>
      </c>
      <c r="O391" s="67">
        <f>SUMIF(Out!$B:$B,Stock!$B391,Out!N:N)</f>
        <v>0</v>
      </c>
      <c r="P391" s="67">
        <f>SUMIF(Out!$B:$B,Stock!$B391,Out!O:O)</f>
        <v>0</v>
      </c>
      <c r="Q391" s="67">
        <f>SUMIF(Out!$B:$B,Stock!$B391,Out!P:P)</f>
        <v>0</v>
      </c>
      <c r="R391" s="67">
        <f>SUMIF(Out!$B:$B,Stock!$B391,Out!Q:Q)</f>
        <v>0</v>
      </c>
      <c r="S391" s="67">
        <f>SUMIF(Out!$B:$B,Stock!$B391,Out!R:R)</f>
        <v>0</v>
      </c>
      <c r="T391" s="67">
        <f>SUMIF(Out!$B:$B,Stock!$B391,Out!S:S)</f>
        <v>0</v>
      </c>
      <c r="U391" s="67">
        <f>SUMIF(Out!$B:$B,Stock!$B391,Out!T:T)</f>
        <v>0</v>
      </c>
      <c r="W391" s="68">
        <f t="shared" si="152"/>
        <v>0</v>
      </c>
      <c r="Z391" s="68">
        <f t="shared" si="131"/>
        <v>134</v>
      </c>
      <c r="AA391" s="76" t="str">
        <f>VLOOKUP($Z391,Master!$A:$B,2,FALSE)</f>
        <v>Celana Petro</v>
      </c>
    </row>
    <row r="392" spans="1:27" ht="15">
      <c r="A392" s="77" t="str">
        <f t="shared" si="153"/>
        <v>Celana PetroBALANCE</v>
      </c>
      <c r="B392" s="77" t="str">
        <f t="shared" si="154"/>
        <v>Celana Petro</v>
      </c>
      <c r="C392" s="53" t="s">
        <v>118</v>
      </c>
      <c r="D392" s="54">
        <f t="shared" ref="D392:U392" si="155">D390-D391</f>
        <v>0</v>
      </c>
      <c r="E392" s="54">
        <f t="shared" si="155"/>
        <v>0</v>
      </c>
      <c r="F392" s="54">
        <f t="shared" si="155"/>
        <v>0</v>
      </c>
      <c r="G392" s="54">
        <f t="shared" si="155"/>
        <v>0</v>
      </c>
      <c r="H392" s="54">
        <f t="shared" si="155"/>
        <v>0</v>
      </c>
      <c r="I392" s="54">
        <f t="shared" si="155"/>
        <v>0</v>
      </c>
      <c r="J392" s="54">
        <f t="shared" si="155"/>
        <v>0</v>
      </c>
      <c r="K392" s="54">
        <f t="shared" si="155"/>
        <v>0</v>
      </c>
      <c r="L392" s="54">
        <f t="shared" si="155"/>
        <v>0</v>
      </c>
      <c r="M392" s="54">
        <f t="shared" si="155"/>
        <v>0</v>
      </c>
      <c r="N392" s="54">
        <f t="shared" si="155"/>
        <v>0</v>
      </c>
      <c r="O392" s="54">
        <f t="shared" si="155"/>
        <v>0</v>
      </c>
      <c r="P392" s="54">
        <f t="shared" si="155"/>
        <v>0</v>
      </c>
      <c r="Q392" s="54">
        <f t="shared" si="155"/>
        <v>0</v>
      </c>
      <c r="R392" s="54">
        <f t="shared" si="155"/>
        <v>0</v>
      </c>
      <c r="S392" s="54">
        <f t="shared" si="155"/>
        <v>0</v>
      </c>
      <c r="T392" s="54">
        <f t="shared" si="155"/>
        <v>0</v>
      </c>
      <c r="U392" s="54">
        <f t="shared" si="155"/>
        <v>0</v>
      </c>
      <c r="W392" s="71">
        <f t="shared" si="152"/>
        <v>0</v>
      </c>
      <c r="Z392" s="71">
        <f t="shared" si="131"/>
        <v>134</v>
      </c>
      <c r="AA392" s="78" t="str">
        <f>VLOOKUP($Z392,Master!$A:$B,2,FALSE)</f>
        <v>Celana Petro</v>
      </c>
    </row>
    <row r="393" spans="1:27" ht="15">
      <c r="A393" s="73" t="str">
        <f t="shared" si="153"/>
        <v>Kaos Belang ABGIN</v>
      </c>
      <c r="B393" s="73" t="str">
        <f t="shared" si="154"/>
        <v>Kaos Belang ABG</v>
      </c>
      <c r="C393" s="51" t="s">
        <v>18</v>
      </c>
      <c r="D393" s="63">
        <f>SUMIF(In!$B:$B,Stock!$B393,In!C:C)</f>
        <v>0</v>
      </c>
      <c r="E393" s="63">
        <f>SUMIF(In!$B:$B,Stock!$B393,In!D:D)+D395</f>
        <v>0</v>
      </c>
      <c r="F393" s="63">
        <f>SUMIF(In!$B:$B,Stock!$B393,In!E:E)+E395</f>
        <v>0</v>
      </c>
      <c r="G393" s="63">
        <f>SUMIF(In!$B:$B,Stock!$B393,In!F:F)+F395</f>
        <v>0</v>
      </c>
      <c r="H393" s="63">
        <f>SUMIF(In!$B:$B,Stock!$B393,In!G:G)+G395</f>
        <v>0</v>
      </c>
      <c r="I393" s="63">
        <f>SUMIF(In!$B:$B,Stock!$B393,In!H:H)+H395</f>
        <v>0</v>
      </c>
      <c r="J393" s="63">
        <f>SUMIF(In!$B:$B,Stock!$B393,In!I:I)+I395</f>
        <v>0</v>
      </c>
      <c r="K393" s="63">
        <f>SUMIF(In!$B:$B,Stock!$B393,In!J:J)+J395</f>
        <v>0</v>
      </c>
      <c r="L393" s="63">
        <f>SUMIF(In!$B:$B,Stock!$B393,In!K:K)+K395</f>
        <v>0</v>
      </c>
      <c r="M393" s="63">
        <f>SUMIF(In!$B:$B,Stock!$B393,In!L:L)+L395</f>
        <v>0</v>
      </c>
      <c r="N393" s="63">
        <f>SUMIF(In!$B:$B,Stock!$B393,In!M:M)+M395</f>
        <v>0</v>
      </c>
      <c r="O393" s="63">
        <f>SUMIF(In!$B:$B,Stock!$B393,In!N:N)+N395</f>
        <v>0</v>
      </c>
      <c r="P393" s="63">
        <f>SUMIF(In!$B:$B,Stock!$B393,In!O:O)+O395</f>
        <v>0</v>
      </c>
      <c r="Q393" s="63">
        <f>SUMIF(In!$B:$B,Stock!$B393,In!P:P)+P395</f>
        <v>0</v>
      </c>
      <c r="R393" s="63">
        <f>SUMIF(In!$B:$B,Stock!$B393,In!Q:Q)+Q395</f>
        <v>0</v>
      </c>
      <c r="S393" s="63">
        <f>SUMIF(In!$B:$B,Stock!$B393,In!R:R)+R395</f>
        <v>0</v>
      </c>
      <c r="T393" s="63">
        <f>SUMIF(In!$B:$B,Stock!$B393,In!S:S)+S395</f>
        <v>0</v>
      </c>
      <c r="U393" s="63">
        <f>SUMIF(In!$B:$B,Stock!$B393,In!T:T)+T395</f>
        <v>0</v>
      </c>
      <c r="W393" s="64">
        <f t="shared" si="152"/>
        <v>0</v>
      </c>
      <c r="Z393" s="64">
        <f t="shared" si="131"/>
        <v>135</v>
      </c>
      <c r="AA393" s="74" t="str">
        <f>VLOOKUP($Z393,Master!$A:$B,2,FALSE)</f>
        <v>Kaos Belang ABG</v>
      </c>
    </row>
    <row r="394" spans="1:27" ht="15">
      <c r="A394" s="75" t="str">
        <f t="shared" si="153"/>
        <v>Kaos Belang ABGOUT</v>
      </c>
      <c r="B394" s="75" t="str">
        <f t="shared" si="154"/>
        <v>Kaos Belang ABG</v>
      </c>
      <c r="C394" s="52" t="s">
        <v>19</v>
      </c>
      <c r="D394" s="67">
        <f>SUMIF(Out!$B:$B,Stock!$B394,Out!C:C)</f>
        <v>0</v>
      </c>
      <c r="E394" s="67">
        <f>SUMIF(Out!$B:$B,Stock!$B394,Out!D:D)</f>
        <v>0</v>
      </c>
      <c r="F394" s="67">
        <f>SUMIF(Out!$B:$B,Stock!$B394,Out!E:E)</f>
        <v>0</v>
      </c>
      <c r="G394" s="67">
        <f>SUMIF(Out!$B:$B,Stock!$B394,Out!F:F)</f>
        <v>0</v>
      </c>
      <c r="H394" s="67">
        <f>SUMIF(Out!$B:$B,Stock!$B394,Out!G:G)</f>
        <v>0</v>
      </c>
      <c r="I394" s="67">
        <f>SUMIF(Out!$B:$B,Stock!$B394,Out!H:H)</f>
        <v>0</v>
      </c>
      <c r="J394" s="67">
        <f>SUMIF(Out!$B:$B,Stock!$B394,Out!I:I)</f>
        <v>0</v>
      </c>
      <c r="K394" s="67">
        <f>SUMIF(Out!$B:$B,Stock!$B394,Out!J:J)</f>
        <v>0</v>
      </c>
      <c r="L394" s="67">
        <f>SUMIF(Out!$B:$B,Stock!$B394,Out!K:K)</f>
        <v>0</v>
      </c>
      <c r="M394" s="67">
        <f>SUMIF(Out!$B:$B,Stock!$B394,Out!L:L)</f>
        <v>0</v>
      </c>
      <c r="N394" s="67">
        <f>SUMIF(Out!$B:$B,Stock!$B394,Out!M:M)</f>
        <v>0</v>
      </c>
      <c r="O394" s="67">
        <f>SUMIF(Out!$B:$B,Stock!$B394,Out!N:N)</f>
        <v>0</v>
      </c>
      <c r="P394" s="67">
        <f>SUMIF(Out!$B:$B,Stock!$B394,Out!O:O)</f>
        <v>0</v>
      </c>
      <c r="Q394" s="67">
        <f>SUMIF(Out!$B:$B,Stock!$B394,Out!P:P)</f>
        <v>0</v>
      </c>
      <c r="R394" s="67">
        <f>SUMIF(Out!$B:$B,Stock!$B394,Out!Q:Q)</f>
        <v>0</v>
      </c>
      <c r="S394" s="67">
        <f>SUMIF(Out!$B:$B,Stock!$B394,Out!R:R)</f>
        <v>0</v>
      </c>
      <c r="T394" s="67">
        <f>SUMIF(Out!$B:$B,Stock!$B394,Out!S:S)</f>
        <v>0</v>
      </c>
      <c r="U394" s="67">
        <f>SUMIF(Out!$B:$B,Stock!$B394,Out!T:T)</f>
        <v>0</v>
      </c>
      <c r="W394" s="68">
        <f t="shared" si="152"/>
        <v>0</v>
      </c>
      <c r="Z394" s="68">
        <f t="shared" ref="Z394:Z457" si="156">Z391+1</f>
        <v>135</v>
      </c>
      <c r="AA394" s="76" t="str">
        <f>VLOOKUP($Z394,Master!$A:$B,2,FALSE)</f>
        <v>Kaos Belang ABG</v>
      </c>
    </row>
    <row r="395" spans="1:27" ht="15">
      <c r="A395" s="77" t="str">
        <f t="shared" si="153"/>
        <v>Kaos Belang ABGBALANCE</v>
      </c>
      <c r="B395" s="77" t="str">
        <f t="shared" si="154"/>
        <v>Kaos Belang ABG</v>
      </c>
      <c r="C395" s="53" t="s">
        <v>118</v>
      </c>
      <c r="D395" s="54">
        <f t="shared" ref="D395:U395" si="157">D393-D394</f>
        <v>0</v>
      </c>
      <c r="E395" s="54">
        <f t="shared" si="157"/>
        <v>0</v>
      </c>
      <c r="F395" s="54">
        <f t="shared" si="157"/>
        <v>0</v>
      </c>
      <c r="G395" s="54">
        <f t="shared" si="157"/>
        <v>0</v>
      </c>
      <c r="H395" s="54">
        <f t="shared" si="157"/>
        <v>0</v>
      </c>
      <c r="I395" s="54">
        <f t="shared" si="157"/>
        <v>0</v>
      </c>
      <c r="J395" s="54">
        <f t="shared" si="157"/>
        <v>0</v>
      </c>
      <c r="K395" s="54">
        <f t="shared" si="157"/>
        <v>0</v>
      </c>
      <c r="L395" s="54">
        <f t="shared" si="157"/>
        <v>0</v>
      </c>
      <c r="M395" s="54">
        <f t="shared" si="157"/>
        <v>0</v>
      </c>
      <c r="N395" s="54">
        <f t="shared" si="157"/>
        <v>0</v>
      </c>
      <c r="O395" s="54">
        <f t="shared" si="157"/>
        <v>0</v>
      </c>
      <c r="P395" s="54">
        <f t="shared" si="157"/>
        <v>0</v>
      </c>
      <c r="Q395" s="54">
        <f t="shared" si="157"/>
        <v>0</v>
      </c>
      <c r="R395" s="54">
        <f t="shared" si="157"/>
        <v>0</v>
      </c>
      <c r="S395" s="54">
        <f t="shared" si="157"/>
        <v>0</v>
      </c>
      <c r="T395" s="54">
        <f t="shared" si="157"/>
        <v>0</v>
      </c>
      <c r="U395" s="54">
        <f t="shared" si="157"/>
        <v>0</v>
      </c>
      <c r="W395" s="71">
        <f t="shared" si="152"/>
        <v>0</v>
      </c>
      <c r="Z395" s="71">
        <f t="shared" si="156"/>
        <v>135</v>
      </c>
      <c r="AA395" s="78" t="str">
        <f>VLOOKUP($Z395,Master!$A:$B,2,FALSE)</f>
        <v>Kaos Belang ABG</v>
      </c>
    </row>
    <row r="396" spans="1:27" ht="15">
      <c r="A396" s="62" t="str">
        <f t="shared" si="153"/>
        <v>Koko IkmalIN</v>
      </c>
      <c r="B396" s="62" t="str">
        <f t="shared" si="154"/>
        <v>Koko Ikmal</v>
      </c>
      <c r="C396" s="51" t="s">
        <v>18</v>
      </c>
      <c r="D396" s="63">
        <f>SUMIF(In!$B:$B,Stock!$B396,In!C:C)</f>
        <v>0</v>
      </c>
      <c r="E396" s="63">
        <f>SUMIF(In!$B:$B,Stock!$B396,In!D:D)+D398</f>
        <v>0</v>
      </c>
      <c r="F396" s="63">
        <f>SUMIF(In!$B:$B,Stock!$B396,In!E:E)+E398</f>
        <v>0</v>
      </c>
      <c r="G396" s="63">
        <f>SUMIF(In!$B:$B,Stock!$B396,In!F:F)+F398</f>
        <v>0</v>
      </c>
      <c r="H396" s="63">
        <f>SUMIF(In!$B:$B,Stock!$B396,In!G:G)+G398</f>
        <v>0</v>
      </c>
      <c r="I396" s="63">
        <f>SUMIF(In!$B:$B,Stock!$B396,In!H:H)+H398</f>
        <v>0</v>
      </c>
      <c r="J396" s="63">
        <f>SUMIF(In!$B:$B,Stock!$B396,In!I:I)+I398</f>
        <v>0</v>
      </c>
      <c r="K396" s="63">
        <f>SUMIF(In!$B:$B,Stock!$B396,In!J:J)+J398</f>
        <v>0</v>
      </c>
      <c r="L396" s="63">
        <f>SUMIF(In!$B:$B,Stock!$B396,In!K:K)+K398</f>
        <v>0</v>
      </c>
      <c r="M396" s="63">
        <f>SUMIF(In!$B:$B,Stock!$B396,In!L:L)+L398</f>
        <v>0</v>
      </c>
      <c r="N396" s="63">
        <f>SUMIF(In!$B:$B,Stock!$B396,In!M:M)+M398</f>
        <v>0</v>
      </c>
      <c r="O396" s="63">
        <f>SUMIF(In!$B:$B,Stock!$B396,In!N:N)+N398</f>
        <v>0</v>
      </c>
      <c r="P396" s="63">
        <f>SUMIF(In!$B:$B,Stock!$B396,In!O:O)+O398</f>
        <v>0</v>
      </c>
      <c r="Q396" s="63">
        <f>SUMIF(In!$B:$B,Stock!$B396,In!P:P)+P398</f>
        <v>0</v>
      </c>
      <c r="R396" s="63">
        <f>SUMIF(In!$B:$B,Stock!$B396,In!Q:Q)+Q398</f>
        <v>0</v>
      </c>
      <c r="S396" s="63">
        <f>SUMIF(In!$B:$B,Stock!$B396,In!R:R)+R398</f>
        <v>0</v>
      </c>
      <c r="T396" s="63">
        <f>SUMIF(In!$B:$B,Stock!$B396,In!S:S)+S398</f>
        <v>0</v>
      </c>
      <c r="U396" s="63">
        <f>SUMIF(In!$B:$B,Stock!$B396,In!T:T)+T398</f>
        <v>0</v>
      </c>
      <c r="W396" s="64">
        <f t="shared" si="152"/>
        <v>0</v>
      </c>
      <c r="Z396" s="64">
        <f t="shared" si="156"/>
        <v>136</v>
      </c>
      <c r="AA396" s="65" t="str">
        <f>VLOOKUP($Z396,Master!$A:$B,2,FALSE)</f>
        <v>Koko Ikmal</v>
      </c>
    </row>
    <row r="397" spans="1:27" ht="15">
      <c r="A397" s="66" t="str">
        <f t="shared" si="153"/>
        <v>Koko IkmalOUT</v>
      </c>
      <c r="B397" s="66" t="str">
        <f t="shared" si="154"/>
        <v>Koko Ikmal</v>
      </c>
      <c r="C397" s="52" t="s">
        <v>19</v>
      </c>
      <c r="D397" s="67">
        <f>SUMIF(Out!$B:$B,Stock!$B397,Out!C:C)</f>
        <v>0</v>
      </c>
      <c r="E397" s="67">
        <f>SUMIF(Out!$B:$B,Stock!$B397,Out!D:D)</f>
        <v>0</v>
      </c>
      <c r="F397" s="67">
        <f>SUMIF(Out!$B:$B,Stock!$B397,Out!E:E)</f>
        <v>0</v>
      </c>
      <c r="G397" s="67">
        <f>SUMIF(Out!$B:$B,Stock!$B397,Out!F:F)</f>
        <v>0</v>
      </c>
      <c r="H397" s="67">
        <f>SUMIF(Out!$B:$B,Stock!$B397,Out!G:G)</f>
        <v>0</v>
      </c>
      <c r="I397" s="67">
        <f>SUMIF(Out!$B:$B,Stock!$B397,Out!H:H)</f>
        <v>0</v>
      </c>
      <c r="J397" s="67">
        <f>SUMIF(Out!$B:$B,Stock!$B397,Out!I:I)</f>
        <v>0</v>
      </c>
      <c r="K397" s="67">
        <f>SUMIF(Out!$B:$B,Stock!$B397,Out!J:J)</f>
        <v>0</v>
      </c>
      <c r="L397" s="67">
        <f>SUMIF(Out!$B:$B,Stock!$B397,Out!K:K)</f>
        <v>0</v>
      </c>
      <c r="M397" s="67">
        <f>SUMIF(Out!$B:$B,Stock!$B397,Out!L:L)</f>
        <v>0</v>
      </c>
      <c r="N397" s="67">
        <f>SUMIF(Out!$B:$B,Stock!$B397,Out!M:M)</f>
        <v>0</v>
      </c>
      <c r="O397" s="67">
        <f>SUMIF(Out!$B:$B,Stock!$B397,Out!N:N)</f>
        <v>0</v>
      </c>
      <c r="P397" s="67">
        <f>SUMIF(Out!$B:$B,Stock!$B397,Out!O:O)</f>
        <v>0</v>
      </c>
      <c r="Q397" s="67">
        <f>SUMIF(Out!$B:$B,Stock!$B397,Out!P:P)</f>
        <v>0</v>
      </c>
      <c r="R397" s="67">
        <f>SUMIF(Out!$B:$B,Stock!$B397,Out!Q:Q)</f>
        <v>0</v>
      </c>
      <c r="S397" s="67">
        <f>SUMIF(Out!$B:$B,Stock!$B397,Out!R:R)</f>
        <v>0</v>
      </c>
      <c r="T397" s="67">
        <f>SUMIF(Out!$B:$B,Stock!$B397,Out!S:S)</f>
        <v>0</v>
      </c>
      <c r="U397" s="67">
        <f>SUMIF(Out!$B:$B,Stock!$B397,Out!T:T)</f>
        <v>0</v>
      </c>
      <c r="W397" s="68">
        <f t="shared" si="152"/>
        <v>0</v>
      </c>
      <c r="Z397" s="68">
        <f t="shared" si="156"/>
        <v>136</v>
      </c>
      <c r="AA397" s="69" t="str">
        <f>VLOOKUP($Z397,Master!$A:$B,2,FALSE)</f>
        <v>Koko Ikmal</v>
      </c>
    </row>
    <row r="398" spans="1:27" ht="15">
      <c r="A398" s="70" t="str">
        <f t="shared" si="153"/>
        <v>Koko IkmalBALANCE</v>
      </c>
      <c r="B398" s="70" t="str">
        <f t="shared" si="154"/>
        <v>Koko Ikmal</v>
      </c>
      <c r="C398" s="53" t="s">
        <v>118</v>
      </c>
      <c r="D398" s="54">
        <f t="shared" ref="D398:U398" si="158">D396-D397</f>
        <v>0</v>
      </c>
      <c r="E398" s="54">
        <f t="shared" si="158"/>
        <v>0</v>
      </c>
      <c r="F398" s="54">
        <f t="shared" si="158"/>
        <v>0</v>
      </c>
      <c r="G398" s="54">
        <f t="shared" si="158"/>
        <v>0</v>
      </c>
      <c r="H398" s="54">
        <f t="shared" si="158"/>
        <v>0</v>
      </c>
      <c r="I398" s="54">
        <f t="shared" si="158"/>
        <v>0</v>
      </c>
      <c r="J398" s="54">
        <f t="shared" si="158"/>
        <v>0</v>
      </c>
      <c r="K398" s="54">
        <f t="shared" si="158"/>
        <v>0</v>
      </c>
      <c r="L398" s="54">
        <f t="shared" si="158"/>
        <v>0</v>
      </c>
      <c r="M398" s="54">
        <f t="shared" si="158"/>
        <v>0</v>
      </c>
      <c r="N398" s="54">
        <f t="shared" si="158"/>
        <v>0</v>
      </c>
      <c r="O398" s="54">
        <f t="shared" si="158"/>
        <v>0</v>
      </c>
      <c r="P398" s="54">
        <f t="shared" si="158"/>
        <v>0</v>
      </c>
      <c r="Q398" s="54">
        <f t="shared" si="158"/>
        <v>0</v>
      </c>
      <c r="R398" s="54">
        <f t="shared" si="158"/>
        <v>0</v>
      </c>
      <c r="S398" s="54">
        <f t="shared" si="158"/>
        <v>0</v>
      </c>
      <c r="T398" s="54">
        <f t="shared" si="158"/>
        <v>0</v>
      </c>
      <c r="U398" s="54">
        <f t="shared" si="158"/>
        <v>0</v>
      </c>
      <c r="W398" s="71">
        <f t="shared" si="152"/>
        <v>0</v>
      </c>
      <c r="Z398" s="71">
        <f t="shared" si="156"/>
        <v>136</v>
      </c>
      <c r="AA398" s="72" t="str">
        <f>VLOOKUP($Z398,Master!$A:$B,2,FALSE)</f>
        <v>Koko Ikmal</v>
      </c>
    </row>
    <row r="399" spans="1:27" ht="15">
      <c r="A399" s="62" t="str">
        <f t="shared" si="153"/>
        <v>Koko Lais/An'nurIN</v>
      </c>
      <c r="B399" s="62" t="str">
        <f t="shared" si="154"/>
        <v>Koko Lais/An'nur</v>
      </c>
      <c r="C399" s="51" t="s">
        <v>18</v>
      </c>
      <c r="D399" s="63">
        <f>SUMIF(In!$B:$B,Stock!$B399,In!C:C)</f>
        <v>0</v>
      </c>
      <c r="E399" s="63">
        <f>SUMIF(In!$B:$B,Stock!$B399,In!D:D)+D401</f>
        <v>0</v>
      </c>
      <c r="F399" s="63">
        <f>SUMIF(In!$B:$B,Stock!$B399,In!E:E)+E401</f>
        <v>0</v>
      </c>
      <c r="G399" s="63">
        <f>SUMIF(In!$B:$B,Stock!$B399,In!F:F)+F401</f>
        <v>0</v>
      </c>
      <c r="H399" s="63">
        <f>SUMIF(In!$B:$B,Stock!$B399,In!G:G)+G401</f>
        <v>0</v>
      </c>
      <c r="I399" s="63">
        <f>SUMIF(In!$B:$B,Stock!$B399,In!H:H)+H401</f>
        <v>0</v>
      </c>
      <c r="J399" s="63">
        <f>SUMIF(In!$B:$B,Stock!$B399,In!I:I)+I401</f>
        <v>0</v>
      </c>
      <c r="K399" s="63">
        <f>SUMIF(In!$B:$B,Stock!$B399,In!J:J)+J401</f>
        <v>0</v>
      </c>
      <c r="L399" s="63">
        <f>SUMIF(In!$B:$B,Stock!$B399,In!K:K)+K401</f>
        <v>0</v>
      </c>
      <c r="M399" s="63">
        <f>SUMIF(In!$B:$B,Stock!$B399,In!L:L)+L401</f>
        <v>0</v>
      </c>
      <c r="N399" s="63">
        <f>SUMIF(In!$B:$B,Stock!$B399,In!M:M)+M401</f>
        <v>0</v>
      </c>
      <c r="O399" s="63">
        <f>SUMIF(In!$B:$B,Stock!$B399,In!N:N)+N401</f>
        <v>0</v>
      </c>
      <c r="P399" s="63">
        <f>SUMIF(In!$B:$B,Stock!$B399,In!O:O)+O401</f>
        <v>0</v>
      </c>
      <c r="Q399" s="63">
        <f>SUMIF(In!$B:$B,Stock!$B399,In!P:P)+P401</f>
        <v>0</v>
      </c>
      <c r="R399" s="63">
        <f>SUMIF(In!$B:$B,Stock!$B399,In!Q:Q)+Q401</f>
        <v>0</v>
      </c>
      <c r="S399" s="63">
        <f>SUMIF(In!$B:$B,Stock!$B399,In!R:R)+R401</f>
        <v>0</v>
      </c>
      <c r="T399" s="63">
        <f>SUMIF(In!$B:$B,Stock!$B399,In!S:S)+S401</f>
        <v>0</v>
      </c>
      <c r="U399" s="63">
        <f>SUMIF(In!$B:$B,Stock!$B399,In!T:T)+T401</f>
        <v>0</v>
      </c>
      <c r="W399" s="64">
        <f t="shared" si="152"/>
        <v>0</v>
      </c>
      <c r="Z399" s="64">
        <f t="shared" si="156"/>
        <v>137</v>
      </c>
      <c r="AA399" s="65" t="str">
        <f>VLOOKUP($Z399,Master!$A:$B,2,FALSE)</f>
        <v>Koko Lais/An'nur</v>
      </c>
    </row>
    <row r="400" spans="1:27" ht="15">
      <c r="A400" s="66" t="str">
        <f t="shared" si="153"/>
        <v>Koko Lais/An'nurOUT</v>
      </c>
      <c r="B400" s="66" t="str">
        <f t="shared" si="154"/>
        <v>Koko Lais/An'nur</v>
      </c>
      <c r="C400" s="52" t="s">
        <v>19</v>
      </c>
      <c r="D400" s="67">
        <f>SUMIF(Out!$B:$B,Stock!$B400,Out!C:C)</f>
        <v>0</v>
      </c>
      <c r="E400" s="67">
        <f>SUMIF(Out!$B:$B,Stock!$B400,Out!D:D)</f>
        <v>0</v>
      </c>
      <c r="F400" s="67">
        <f>SUMIF(Out!$B:$B,Stock!$B400,Out!E:E)</f>
        <v>0</v>
      </c>
      <c r="G400" s="67">
        <f>SUMIF(Out!$B:$B,Stock!$B400,Out!F:F)</f>
        <v>0</v>
      </c>
      <c r="H400" s="67">
        <f>SUMIF(Out!$B:$B,Stock!$B400,Out!G:G)</f>
        <v>0</v>
      </c>
      <c r="I400" s="67">
        <f>SUMIF(Out!$B:$B,Stock!$B400,Out!H:H)</f>
        <v>0</v>
      </c>
      <c r="J400" s="67">
        <f>SUMIF(Out!$B:$B,Stock!$B400,Out!I:I)</f>
        <v>0</v>
      </c>
      <c r="K400" s="67">
        <f>SUMIF(Out!$B:$B,Stock!$B400,Out!J:J)</f>
        <v>0</v>
      </c>
      <c r="L400" s="67">
        <f>SUMIF(Out!$B:$B,Stock!$B400,Out!K:K)</f>
        <v>0</v>
      </c>
      <c r="M400" s="67">
        <f>SUMIF(Out!$B:$B,Stock!$B400,Out!L:L)</f>
        <v>0</v>
      </c>
      <c r="N400" s="67">
        <f>SUMIF(Out!$B:$B,Stock!$B400,Out!M:M)</f>
        <v>0</v>
      </c>
      <c r="O400" s="67">
        <f>SUMIF(Out!$B:$B,Stock!$B400,Out!N:N)</f>
        <v>0</v>
      </c>
      <c r="P400" s="67">
        <f>SUMIF(Out!$B:$B,Stock!$B400,Out!O:O)</f>
        <v>0</v>
      </c>
      <c r="Q400" s="67">
        <f>SUMIF(Out!$B:$B,Stock!$B400,Out!P:P)</f>
        <v>0</v>
      </c>
      <c r="R400" s="67">
        <f>SUMIF(Out!$B:$B,Stock!$B400,Out!Q:Q)</f>
        <v>0</v>
      </c>
      <c r="S400" s="67">
        <f>SUMIF(Out!$B:$B,Stock!$B400,Out!R:R)</f>
        <v>0</v>
      </c>
      <c r="T400" s="67">
        <f>SUMIF(Out!$B:$B,Stock!$B400,Out!S:S)</f>
        <v>0</v>
      </c>
      <c r="U400" s="67">
        <f>SUMIF(Out!$B:$B,Stock!$B400,Out!T:T)</f>
        <v>0</v>
      </c>
      <c r="W400" s="68">
        <f t="shared" si="152"/>
        <v>0</v>
      </c>
      <c r="Z400" s="68">
        <f t="shared" si="156"/>
        <v>137</v>
      </c>
      <c r="AA400" s="69" t="str">
        <f>VLOOKUP($Z400,Master!$A:$B,2,FALSE)</f>
        <v>Koko Lais/An'nur</v>
      </c>
    </row>
    <row r="401" spans="1:27" ht="15">
      <c r="A401" s="70" t="str">
        <f t="shared" si="153"/>
        <v>Koko Lais/An'nurBALANCE</v>
      </c>
      <c r="B401" s="70" t="str">
        <f t="shared" si="154"/>
        <v>Koko Lais/An'nur</v>
      </c>
      <c r="C401" s="53" t="s">
        <v>118</v>
      </c>
      <c r="D401" s="54">
        <f t="shared" ref="D401:U401" si="159">D399-D400</f>
        <v>0</v>
      </c>
      <c r="E401" s="54">
        <f t="shared" si="159"/>
        <v>0</v>
      </c>
      <c r="F401" s="54">
        <f t="shared" si="159"/>
        <v>0</v>
      </c>
      <c r="G401" s="54">
        <f t="shared" si="159"/>
        <v>0</v>
      </c>
      <c r="H401" s="54">
        <f t="shared" si="159"/>
        <v>0</v>
      </c>
      <c r="I401" s="54">
        <f t="shared" si="159"/>
        <v>0</v>
      </c>
      <c r="J401" s="54">
        <f t="shared" si="159"/>
        <v>0</v>
      </c>
      <c r="K401" s="54">
        <f t="shared" si="159"/>
        <v>0</v>
      </c>
      <c r="L401" s="54">
        <f t="shared" si="159"/>
        <v>0</v>
      </c>
      <c r="M401" s="54">
        <f t="shared" si="159"/>
        <v>0</v>
      </c>
      <c r="N401" s="54">
        <f t="shared" si="159"/>
        <v>0</v>
      </c>
      <c r="O401" s="54">
        <f t="shared" si="159"/>
        <v>0</v>
      </c>
      <c r="P401" s="54">
        <f t="shared" si="159"/>
        <v>0</v>
      </c>
      <c r="Q401" s="54">
        <f t="shared" si="159"/>
        <v>0</v>
      </c>
      <c r="R401" s="54">
        <f t="shared" si="159"/>
        <v>0</v>
      </c>
      <c r="S401" s="54">
        <f t="shared" si="159"/>
        <v>0</v>
      </c>
      <c r="T401" s="54">
        <f t="shared" si="159"/>
        <v>0</v>
      </c>
      <c r="U401" s="54">
        <f t="shared" si="159"/>
        <v>0</v>
      </c>
      <c r="W401" s="71">
        <f t="shared" si="152"/>
        <v>0</v>
      </c>
      <c r="Z401" s="71">
        <f t="shared" si="156"/>
        <v>137</v>
      </c>
      <c r="AA401" s="72" t="str">
        <f>VLOOKUP($Z401,Master!$A:$B,2,FALSE)</f>
        <v>Koko Lais/An'nur</v>
      </c>
    </row>
    <row r="402" spans="1:27" ht="15">
      <c r="A402" s="62" t="str">
        <f t="shared" si="153"/>
        <v>Kemeja AliIN</v>
      </c>
      <c r="B402" s="62" t="str">
        <f t="shared" si="154"/>
        <v>Kemeja Ali</v>
      </c>
      <c r="C402" s="51" t="s">
        <v>18</v>
      </c>
      <c r="D402" s="63">
        <f>SUMIF(In!$B:$B,Stock!$B402,In!C:C)</f>
        <v>0</v>
      </c>
      <c r="E402" s="63">
        <f>SUMIF(In!$B:$B,Stock!$B402,In!D:D)+D404</f>
        <v>0</v>
      </c>
      <c r="F402" s="63">
        <f>SUMIF(In!$B:$B,Stock!$B402,In!E:E)+E404</f>
        <v>0</v>
      </c>
      <c r="G402" s="63">
        <f>SUMIF(In!$B:$B,Stock!$B402,In!F:F)+F404</f>
        <v>0</v>
      </c>
      <c r="H402" s="63">
        <f>SUMIF(In!$B:$B,Stock!$B402,In!G:G)+G404</f>
        <v>0</v>
      </c>
      <c r="I402" s="63">
        <f>SUMIF(In!$B:$B,Stock!$B402,In!H:H)+H404</f>
        <v>0</v>
      </c>
      <c r="J402" s="63">
        <f>SUMIF(In!$B:$B,Stock!$B402,In!I:I)+I404</f>
        <v>0</v>
      </c>
      <c r="K402" s="63">
        <f>SUMIF(In!$B:$B,Stock!$B402,In!J:J)+J404</f>
        <v>0</v>
      </c>
      <c r="L402" s="63">
        <f>SUMIF(In!$B:$B,Stock!$B402,In!K:K)+K404</f>
        <v>0</v>
      </c>
      <c r="M402" s="63">
        <f>SUMIF(In!$B:$B,Stock!$B402,In!L:L)+L404</f>
        <v>0</v>
      </c>
      <c r="N402" s="63">
        <f>SUMIF(In!$B:$B,Stock!$B402,In!M:M)+M404</f>
        <v>0</v>
      </c>
      <c r="O402" s="63">
        <f>SUMIF(In!$B:$B,Stock!$B402,In!N:N)+N404</f>
        <v>0</v>
      </c>
      <c r="P402" s="63">
        <f>SUMIF(In!$B:$B,Stock!$B402,In!O:O)+O404</f>
        <v>0</v>
      </c>
      <c r="Q402" s="63">
        <f>SUMIF(In!$B:$B,Stock!$B402,In!P:P)+P404</f>
        <v>0</v>
      </c>
      <c r="R402" s="63">
        <f>SUMIF(In!$B:$B,Stock!$B402,In!Q:Q)+Q404</f>
        <v>0</v>
      </c>
      <c r="S402" s="63">
        <f>SUMIF(In!$B:$B,Stock!$B402,In!R:R)+R404</f>
        <v>0</v>
      </c>
      <c r="T402" s="63">
        <f>SUMIF(In!$B:$B,Stock!$B402,In!S:S)+S404</f>
        <v>0</v>
      </c>
      <c r="U402" s="63">
        <f>SUMIF(In!$B:$B,Stock!$B402,In!T:T)+T404</f>
        <v>0</v>
      </c>
      <c r="W402" s="64">
        <f t="shared" si="152"/>
        <v>0</v>
      </c>
      <c r="Z402" s="64">
        <f t="shared" si="156"/>
        <v>138</v>
      </c>
      <c r="AA402" s="65" t="str">
        <f>VLOOKUP($Z402,Master!$A:$B,2,FALSE)</f>
        <v>Kemeja Ali</v>
      </c>
    </row>
    <row r="403" spans="1:27" ht="15">
      <c r="A403" s="66" t="str">
        <f t="shared" si="153"/>
        <v>Kemeja AliOUT</v>
      </c>
      <c r="B403" s="66" t="str">
        <f t="shared" si="154"/>
        <v>Kemeja Ali</v>
      </c>
      <c r="C403" s="52" t="s">
        <v>19</v>
      </c>
      <c r="D403" s="67">
        <f>SUMIF(Out!$B:$B,Stock!$B403,Out!C:C)</f>
        <v>0</v>
      </c>
      <c r="E403" s="67">
        <f>SUMIF(Out!$B:$B,Stock!$B403,Out!D:D)</f>
        <v>0</v>
      </c>
      <c r="F403" s="67">
        <f>SUMIF(Out!$B:$B,Stock!$B403,Out!E:E)</f>
        <v>0</v>
      </c>
      <c r="G403" s="67">
        <f>SUMIF(Out!$B:$B,Stock!$B403,Out!F:F)</f>
        <v>0</v>
      </c>
      <c r="H403" s="67">
        <f>SUMIF(Out!$B:$B,Stock!$B403,Out!G:G)</f>
        <v>0</v>
      </c>
      <c r="I403" s="67">
        <f>SUMIF(Out!$B:$B,Stock!$B403,Out!H:H)</f>
        <v>0</v>
      </c>
      <c r="J403" s="67">
        <f>SUMIF(Out!$B:$B,Stock!$B403,Out!I:I)</f>
        <v>0</v>
      </c>
      <c r="K403" s="67">
        <f>SUMIF(Out!$B:$B,Stock!$B403,Out!J:J)</f>
        <v>0</v>
      </c>
      <c r="L403" s="67">
        <f>SUMIF(Out!$B:$B,Stock!$B403,Out!K:K)</f>
        <v>0</v>
      </c>
      <c r="M403" s="67">
        <f>SUMIF(Out!$B:$B,Stock!$B403,Out!L:L)</f>
        <v>0</v>
      </c>
      <c r="N403" s="67">
        <f>SUMIF(Out!$B:$B,Stock!$B403,Out!M:M)</f>
        <v>0</v>
      </c>
      <c r="O403" s="67">
        <f>SUMIF(Out!$B:$B,Stock!$B403,Out!N:N)</f>
        <v>0</v>
      </c>
      <c r="P403" s="67">
        <f>SUMIF(Out!$B:$B,Stock!$B403,Out!O:O)</f>
        <v>0</v>
      </c>
      <c r="Q403" s="67">
        <f>SUMIF(Out!$B:$B,Stock!$B403,Out!P:P)</f>
        <v>0</v>
      </c>
      <c r="R403" s="67">
        <f>SUMIF(Out!$B:$B,Stock!$B403,Out!Q:Q)</f>
        <v>0</v>
      </c>
      <c r="S403" s="67">
        <f>SUMIF(Out!$B:$B,Stock!$B403,Out!R:R)</f>
        <v>0</v>
      </c>
      <c r="T403" s="67">
        <f>SUMIF(Out!$B:$B,Stock!$B403,Out!S:S)</f>
        <v>0</v>
      </c>
      <c r="U403" s="67">
        <f>SUMIF(Out!$B:$B,Stock!$B403,Out!T:T)</f>
        <v>0</v>
      </c>
      <c r="W403" s="68">
        <f t="shared" si="152"/>
        <v>0</v>
      </c>
      <c r="Z403" s="68">
        <f t="shared" si="156"/>
        <v>138</v>
      </c>
      <c r="AA403" s="69" t="str">
        <f>VLOOKUP($Z403,Master!$A:$B,2,FALSE)</f>
        <v>Kemeja Ali</v>
      </c>
    </row>
    <row r="404" spans="1:27" ht="15">
      <c r="A404" s="70" t="str">
        <f t="shared" si="153"/>
        <v>Kemeja AliBALANCE</v>
      </c>
      <c r="B404" s="70" t="str">
        <f t="shared" si="154"/>
        <v>Kemeja Ali</v>
      </c>
      <c r="C404" s="53" t="s">
        <v>118</v>
      </c>
      <c r="D404" s="54">
        <f t="shared" ref="D404:U404" si="160">D402-D403</f>
        <v>0</v>
      </c>
      <c r="E404" s="54">
        <f t="shared" si="160"/>
        <v>0</v>
      </c>
      <c r="F404" s="54">
        <f t="shared" si="160"/>
        <v>0</v>
      </c>
      <c r="G404" s="54">
        <f t="shared" si="160"/>
        <v>0</v>
      </c>
      <c r="H404" s="54">
        <f t="shared" si="160"/>
        <v>0</v>
      </c>
      <c r="I404" s="54">
        <f t="shared" si="160"/>
        <v>0</v>
      </c>
      <c r="J404" s="54">
        <f t="shared" si="160"/>
        <v>0</v>
      </c>
      <c r="K404" s="54">
        <f t="shared" si="160"/>
        <v>0</v>
      </c>
      <c r="L404" s="54">
        <f t="shared" si="160"/>
        <v>0</v>
      </c>
      <c r="M404" s="54">
        <f t="shared" si="160"/>
        <v>0</v>
      </c>
      <c r="N404" s="54">
        <f t="shared" si="160"/>
        <v>0</v>
      </c>
      <c r="O404" s="54">
        <f t="shared" si="160"/>
        <v>0</v>
      </c>
      <c r="P404" s="54">
        <f t="shared" si="160"/>
        <v>0</v>
      </c>
      <c r="Q404" s="54">
        <f t="shared" si="160"/>
        <v>0</v>
      </c>
      <c r="R404" s="54">
        <f t="shared" si="160"/>
        <v>0</v>
      </c>
      <c r="S404" s="54">
        <f t="shared" si="160"/>
        <v>0</v>
      </c>
      <c r="T404" s="54">
        <f t="shared" si="160"/>
        <v>0</v>
      </c>
      <c r="U404" s="54">
        <f t="shared" si="160"/>
        <v>0</v>
      </c>
      <c r="W404" s="71">
        <f t="shared" si="152"/>
        <v>0</v>
      </c>
      <c r="Z404" s="71">
        <f t="shared" si="156"/>
        <v>138</v>
      </c>
      <c r="AA404" s="72" t="str">
        <f>VLOOKUP($Z404,Master!$A:$B,2,FALSE)</f>
        <v>Kemeja Ali</v>
      </c>
    </row>
    <row r="405" spans="1:27" ht="15">
      <c r="A405" s="62" t="str">
        <f t="shared" si="153"/>
        <v>Koko NabelIN</v>
      </c>
      <c r="B405" s="62" t="str">
        <f t="shared" si="154"/>
        <v>Koko Nabel</v>
      </c>
      <c r="C405" s="51" t="s">
        <v>18</v>
      </c>
      <c r="D405" s="63">
        <f>SUMIF(In!$B:$B,Stock!$B405,In!C:C)</f>
        <v>0</v>
      </c>
      <c r="E405" s="63">
        <f>SUMIF(In!$B:$B,Stock!$B405,In!D:D)+D407</f>
        <v>0</v>
      </c>
      <c r="F405" s="63">
        <f>SUMIF(In!$B:$B,Stock!$B405,In!E:E)+E407</f>
        <v>0</v>
      </c>
      <c r="G405" s="63">
        <f>SUMIF(In!$B:$B,Stock!$B405,In!F:F)+F407</f>
        <v>0</v>
      </c>
      <c r="H405" s="63">
        <f>SUMIF(In!$B:$B,Stock!$B405,In!G:G)+G407</f>
        <v>0</v>
      </c>
      <c r="I405" s="63">
        <f>SUMIF(In!$B:$B,Stock!$B405,In!H:H)+H407</f>
        <v>0</v>
      </c>
      <c r="J405" s="63">
        <f>SUMIF(In!$B:$B,Stock!$B405,In!I:I)+I407</f>
        <v>0</v>
      </c>
      <c r="K405" s="63">
        <f>SUMIF(In!$B:$B,Stock!$B405,In!J:J)+J407</f>
        <v>0</v>
      </c>
      <c r="L405" s="63">
        <f>SUMIF(In!$B:$B,Stock!$B405,In!K:K)+K407</f>
        <v>0</v>
      </c>
      <c r="M405" s="63">
        <f>SUMIF(In!$B:$B,Stock!$B405,In!L:L)+L407</f>
        <v>0</v>
      </c>
      <c r="N405" s="63">
        <f>SUMIF(In!$B:$B,Stock!$B405,In!M:M)+M407</f>
        <v>0</v>
      </c>
      <c r="O405" s="63">
        <f>SUMIF(In!$B:$B,Stock!$B405,In!N:N)+N407</f>
        <v>0</v>
      </c>
      <c r="P405" s="63">
        <f>SUMIF(In!$B:$B,Stock!$B405,In!O:O)+O407</f>
        <v>0</v>
      </c>
      <c r="Q405" s="63">
        <f>SUMIF(In!$B:$B,Stock!$B405,In!P:P)+P407</f>
        <v>0</v>
      </c>
      <c r="R405" s="63">
        <f>SUMIF(In!$B:$B,Stock!$B405,In!Q:Q)+Q407</f>
        <v>0</v>
      </c>
      <c r="S405" s="63">
        <f>SUMIF(In!$B:$B,Stock!$B405,In!R:R)+R407</f>
        <v>0</v>
      </c>
      <c r="T405" s="63">
        <f>SUMIF(In!$B:$B,Stock!$B405,In!S:S)+S407</f>
        <v>0</v>
      </c>
      <c r="U405" s="63">
        <f>SUMIF(In!$B:$B,Stock!$B405,In!T:T)+T407</f>
        <v>0</v>
      </c>
      <c r="W405" s="64">
        <f t="shared" si="152"/>
        <v>0</v>
      </c>
      <c r="Z405" s="64">
        <f t="shared" si="156"/>
        <v>139</v>
      </c>
      <c r="AA405" s="65" t="str">
        <f>VLOOKUP($Z405,Master!$A:$B,2,FALSE)</f>
        <v>Koko Nabel</v>
      </c>
    </row>
    <row r="406" spans="1:27" ht="15">
      <c r="A406" s="66" t="str">
        <f t="shared" si="153"/>
        <v>Koko NabelOUT</v>
      </c>
      <c r="B406" s="66" t="str">
        <f t="shared" si="154"/>
        <v>Koko Nabel</v>
      </c>
      <c r="C406" s="52" t="s">
        <v>19</v>
      </c>
      <c r="D406" s="67">
        <f>SUMIF(Out!$B:$B,Stock!$B406,Out!C:C)</f>
        <v>0</v>
      </c>
      <c r="E406" s="67">
        <f>SUMIF(Out!$B:$B,Stock!$B406,Out!D:D)</f>
        <v>0</v>
      </c>
      <c r="F406" s="67">
        <f>SUMIF(Out!$B:$B,Stock!$B406,Out!E:E)</f>
        <v>0</v>
      </c>
      <c r="G406" s="67">
        <f>SUMIF(Out!$B:$B,Stock!$B406,Out!F:F)</f>
        <v>0</v>
      </c>
      <c r="H406" s="67">
        <f>SUMIF(Out!$B:$B,Stock!$B406,Out!G:G)</f>
        <v>0</v>
      </c>
      <c r="I406" s="67">
        <f>SUMIF(Out!$B:$B,Stock!$B406,Out!H:H)</f>
        <v>0</v>
      </c>
      <c r="J406" s="67">
        <f>SUMIF(Out!$B:$B,Stock!$B406,Out!I:I)</f>
        <v>0</v>
      </c>
      <c r="K406" s="67">
        <f>SUMIF(Out!$B:$B,Stock!$B406,Out!J:J)</f>
        <v>0</v>
      </c>
      <c r="L406" s="67">
        <f>SUMIF(Out!$B:$B,Stock!$B406,Out!K:K)</f>
        <v>0</v>
      </c>
      <c r="M406" s="67">
        <f>SUMIF(Out!$B:$B,Stock!$B406,Out!L:L)</f>
        <v>0</v>
      </c>
      <c r="N406" s="67">
        <f>SUMIF(Out!$B:$B,Stock!$B406,Out!M:M)</f>
        <v>0</v>
      </c>
      <c r="O406" s="67">
        <f>SUMIF(Out!$B:$B,Stock!$B406,Out!N:N)</f>
        <v>0</v>
      </c>
      <c r="P406" s="67">
        <f>SUMIF(Out!$B:$B,Stock!$B406,Out!O:O)</f>
        <v>0</v>
      </c>
      <c r="Q406" s="67">
        <f>SUMIF(Out!$B:$B,Stock!$B406,Out!P:P)</f>
        <v>0</v>
      </c>
      <c r="R406" s="67">
        <f>SUMIF(Out!$B:$B,Stock!$B406,Out!Q:Q)</f>
        <v>0</v>
      </c>
      <c r="S406" s="67">
        <f>SUMIF(Out!$B:$B,Stock!$B406,Out!R:R)</f>
        <v>0</v>
      </c>
      <c r="T406" s="67">
        <f>SUMIF(Out!$B:$B,Stock!$B406,Out!S:S)</f>
        <v>0</v>
      </c>
      <c r="U406" s="67">
        <f>SUMIF(Out!$B:$B,Stock!$B406,Out!T:T)</f>
        <v>0</v>
      </c>
      <c r="W406" s="68">
        <f t="shared" si="152"/>
        <v>0</v>
      </c>
      <c r="Z406" s="68">
        <f t="shared" si="156"/>
        <v>139</v>
      </c>
      <c r="AA406" s="69" t="str">
        <f>VLOOKUP($Z406,Master!$A:$B,2,FALSE)</f>
        <v>Koko Nabel</v>
      </c>
    </row>
    <row r="407" spans="1:27" ht="15">
      <c r="A407" s="70" t="str">
        <f t="shared" si="153"/>
        <v>Koko NabelBALANCE</v>
      </c>
      <c r="B407" s="70" t="str">
        <f t="shared" si="154"/>
        <v>Koko Nabel</v>
      </c>
      <c r="C407" s="53" t="s">
        <v>118</v>
      </c>
      <c r="D407" s="54">
        <f t="shared" ref="D407:U407" si="161">D405-D406</f>
        <v>0</v>
      </c>
      <c r="E407" s="54">
        <f t="shared" si="161"/>
        <v>0</v>
      </c>
      <c r="F407" s="54">
        <f t="shared" si="161"/>
        <v>0</v>
      </c>
      <c r="G407" s="54">
        <f t="shared" si="161"/>
        <v>0</v>
      </c>
      <c r="H407" s="54">
        <f t="shared" si="161"/>
        <v>0</v>
      </c>
      <c r="I407" s="54">
        <f t="shared" si="161"/>
        <v>0</v>
      </c>
      <c r="J407" s="54">
        <f t="shared" si="161"/>
        <v>0</v>
      </c>
      <c r="K407" s="54">
        <f t="shared" si="161"/>
        <v>0</v>
      </c>
      <c r="L407" s="54">
        <f t="shared" si="161"/>
        <v>0</v>
      </c>
      <c r="M407" s="54">
        <f t="shared" si="161"/>
        <v>0</v>
      </c>
      <c r="N407" s="54">
        <f t="shared" si="161"/>
        <v>0</v>
      </c>
      <c r="O407" s="54">
        <f t="shared" si="161"/>
        <v>0</v>
      </c>
      <c r="P407" s="54">
        <f t="shared" si="161"/>
        <v>0</v>
      </c>
      <c r="Q407" s="54">
        <f t="shared" si="161"/>
        <v>0</v>
      </c>
      <c r="R407" s="54">
        <f t="shared" si="161"/>
        <v>0</v>
      </c>
      <c r="S407" s="54">
        <f t="shared" si="161"/>
        <v>0</v>
      </c>
      <c r="T407" s="54">
        <f t="shared" si="161"/>
        <v>0</v>
      </c>
      <c r="U407" s="54">
        <f t="shared" si="161"/>
        <v>0</v>
      </c>
      <c r="W407" s="71">
        <f t="shared" si="152"/>
        <v>0</v>
      </c>
      <c r="Z407" s="71">
        <f t="shared" si="156"/>
        <v>139</v>
      </c>
      <c r="AA407" s="72" t="str">
        <f>VLOOKUP($Z407,Master!$A:$B,2,FALSE)</f>
        <v>Koko Nabel</v>
      </c>
    </row>
    <row r="408" spans="1:27" ht="15">
      <c r="A408" s="62" t="str">
        <f t="shared" si="153"/>
        <v>Gamis ZulfaIN</v>
      </c>
      <c r="B408" s="62" t="str">
        <f t="shared" si="154"/>
        <v>Gamis Zulfa</v>
      </c>
      <c r="C408" s="51" t="s">
        <v>18</v>
      </c>
      <c r="D408" s="63">
        <f>SUMIF(In!$B:$B,Stock!$B408,In!C:C)</f>
        <v>0</v>
      </c>
      <c r="E408" s="63">
        <f>SUMIF(In!$B:$B,Stock!$B408,In!D:D)+D410</f>
        <v>0</v>
      </c>
      <c r="F408" s="63">
        <f>SUMIF(In!$B:$B,Stock!$B408,In!E:E)+E410</f>
        <v>0</v>
      </c>
      <c r="G408" s="63">
        <f>SUMIF(In!$B:$B,Stock!$B408,In!F:F)+F410</f>
        <v>0</v>
      </c>
      <c r="H408" s="63">
        <f>SUMIF(In!$B:$B,Stock!$B408,In!G:G)+G410</f>
        <v>0</v>
      </c>
      <c r="I408" s="63">
        <f>SUMIF(In!$B:$B,Stock!$B408,In!H:H)+H410</f>
        <v>0</v>
      </c>
      <c r="J408" s="63">
        <f>SUMIF(In!$B:$B,Stock!$B408,In!I:I)+I410</f>
        <v>0</v>
      </c>
      <c r="K408" s="63">
        <f>SUMIF(In!$B:$B,Stock!$B408,In!J:J)+J410</f>
        <v>0</v>
      </c>
      <c r="L408" s="63">
        <f>SUMIF(In!$B:$B,Stock!$B408,In!K:K)+K410</f>
        <v>0</v>
      </c>
      <c r="M408" s="63">
        <f>SUMIF(In!$B:$B,Stock!$B408,In!L:L)+L410</f>
        <v>0</v>
      </c>
      <c r="N408" s="63">
        <f>SUMIF(In!$B:$B,Stock!$B408,In!M:M)+M410</f>
        <v>0</v>
      </c>
      <c r="O408" s="63">
        <f>SUMIF(In!$B:$B,Stock!$B408,In!N:N)+N410</f>
        <v>0</v>
      </c>
      <c r="P408" s="63">
        <f>SUMIF(In!$B:$B,Stock!$B408,In!O:O)+O410</f>
        <v>0</v>
      </c>
      <c r="Q408" s="63">
        <f>SUMIF(In!$B:$B,Stock!$B408,In!P:P)+P410</f>
        <v>0</v>
      </c>
      <c r="R408" s="63">
        <f>SUMIF(In!$B:$B,Stock!$B408,In!Q:Q)+Q410</f>
        <v>0</v>
      </c>
      <c r="S408" s="63">
        <f>SUMIF(In!$B:$B,Stock!$B408,In!R:R)+R410</f>
        <v>0</v>
      </c>
      <c r="T408" s="63">
        <f>SUMIF(In!$B:$B,Stock!$B408,In!S:S)+S410</f>
        <v>0</v>
      </c>
      <c r="U408" s="63">
        <f>SUMIF(In!$B:$B,Stock!$B408,In!T:T)+T410</f>
        <v>0</v>
      </c>
      <c r="W408" s="64">
        <f t="shared" si="152"/>
        <v>0</v>
      </c>
      <c r="Z408" s="64">
        <f t="shared" si="156"/>
        <v>140</v>
      </c>
      <c r="AA408" s="65" t="str">
        <f>VLOOKUP($Z408,Master!$A:$B,2,FALSE)</f>
        <v>Gamis Zulfa</v>
      </c>
    </row>
    <row r="409" spans="1:27" ht="15">
      <c r="A409" s="66" t="str">
        <f t="shared" si="153"/>
        <v>Gamis ZulfaOUT</v>
      </c>
      <c r="B409" s="66" t="str">
        <f t="shared" si="154"/>
        <v>Gamis Zulfa</v>
      </c>
      <c r="C409" s="52" t="s">
        <v>19</v>
      </c>
      <c r="D409" s="67">
        <f>SUMIF(Out!$B:$B,Stock!$B409,Out!C:C)</f>
        <v>0</v>
      </c>
      <c r="E409" s="67">
        <f>SUMIF(Out!$B:$B,Stock!$B409,Out!D:D)</f>
        <v>0</v>
      </c>
      <c r="F409" s="67">
        <f>SUMIF(Out!$B:$B,Stock!$B409,Out!E:E)</f>
        <v>0</v>
      </c>
      <c r="G409" s="67">
        <f>SUMIF(Out!$B:$B,Stock!$B409,Out!F:F)</f>
        <v>0</v>
      </c>
      <c r="H409" s="67">
        <f>SUMIF(Out!$B:$B,Stock!$B409,Out!G:G)</f>
        <v>0</v>
      </c>
      <c r="I409" s="67">
        <f>SUMIF(Out!$B:$B,Stock!$B409,Out!H:H)</f>
        <v>0</v>
      </c>
      <c r="J409" s="67">
        <f>SUMIF(Out!$B:$B,Stock!$B409,Out!I:I)</f>
        <v>0</v>
      </c>
      <c r="K409" s="67">
        <f>SUMIF(Out!$B:$B,Stock!$B409,Out!J:J)</f>
        <v>0</v>
      </c>
      <c r="L409" s="67">
        <f>SUMIF(Out!$B:$B,Stock!$B409,Out!K:K)</f>
        <v>0</v>
      </c>
      <c r="M409" s="67">
        <f>SUMIF(Out!$B:$B,Stock!$B409,Out!L:L)</f>
        <v>0</v>
      </c>
      <c r="N409" s="67">
        <f>SUMIF(Out!$B:$B,Stock!$B409,Out!M:M)</f>
        <v>0</v>
      </c>
      <c r="O409" s="67">
        <f>SUMIF(Out!$B:$B,Stock!$B409,Out!N:N)</f>
        <v>0</v>
      </c>
      <c r="P409" s="67">
        <f>SUMIF(Out!$B:$B,Stock!$B409,Out!O:O)</f>
        <v>0</v>
      </c>
      <c r="Q409" s="67">
        <f>SUMIF(Out!$B:$B,Stock!$B409,Out!P:P)</f>
        <v>0</v>
      </c>
      <c r="R409" s="67">
        <f>SUMIF(Out!$B:$B,Stock!$B409,Out!Q:Q)</f>
        <v>0</v>
      </c>
      <c r="S409" s="67">
        <f>SUMIF(Out!$B:$B,Stock!$B409,Out!R:R)</f>
        <v>0</v>
      </c>
      <c r="T409" s="67">
        <f>SUMIF(Out!$B:$B,Stock!$B409,Out!S:S)</f>
        <v>0</v>
      </c>
      <c r="U409" s="67">
        <f>SUMIF(Out!$B:$B,Stock!$B409,Out!T:T)</f>
        <v>0</v>
      </c>
      <c r="W409" s="68">
        <f t="shared" si="152"/>
        <v>0</v>
      </c>
      <c r="Z409" s="68">
        <f t="shared" si="156"/>
        <v>140</v>
      </c>
      <c r="AA409" s="69" t="str">
        <f>VLOOKUP($Z409,Master!$A:$B,2,FALSE)</f>
        <v>Gamis Zulfa</v>
      </c>
    </row>
    <row r="410" spans="1:27" ht="15">
      <c r="A410" s="70" t="str">
        <f t="shared" si="153"/>
        <v>Gamis ZulfaBALANCE</v>
      </c>
      <c r="B410" s="70" t="str">
        <f t="shared" si="154"/>
        <v>Gamis Zulfa</v>
      </c>
      <c r="C410" s="53" t="s">
        <v>118</v>
      </c>
      <c r="D410" s="54">
        <f t="shared" ref="D410:U410" si="162">D408-D409</f>
        <v>0</v>
      </c>
      <c r="E410" s="54">
        <f t="shared" si="162"/>
        <v>0</v>
      </c>
      <c r="F410" s="54">
        <f t="shared" si="162"/>
        <v>0</v>
      </c>
      <c r="G410" s="54">
        <f t="shared" si="162"/>
        <v>0</v>
      </c>
      <c r="H410" s="54">
        <f t="shared" si="162"/>
        <v>0</v>
      </c>
      <c r="I410" s="54">
        <f t="shared" si="162"/>
        <v>0</v>
      </c>
      <c r="J410" s="54">
        <f t="shared" si="162"/>
        <v>0</v>
      </c>
      <c r="K410" s="54">
        <f t="shared" si="162"/>
        <v>0</v>
      </c>
      <c r="L410" s="54">
        <f t="shared" si="162"/>
        <v>0</v>
      </c>
      <c r="M410" s="54">
        <f t="shared" si="162"/>
        <v>0</v>
      </c>
      <c r="N410" s="54">
        <f t="shared" si="162"/>
        <v>0</v>
      </c>
      <c r="O410" s="54">
        <f t="shared" si="162"/>
        <v>0</v>
      </c>
      <c r="P410" s="54">
        <f t="shared" si="162"/>
        <v>0</v>
      </c>
      <c r="Q410" s="54">
        <f t="shared" si="162"/>
        <v>0</v>
      </c>
      <c r="R410" s="54">
        <f t="shared" si="162"/>
        <v>0</v>
      </c>
      <c r="S410" s="54">
        <f t="shared" si="162"/>
        <v>0</v>
      </c>
      <c r="T410" s="54">
        <f t="shared" si="162"/>
        <v>0</v>
      </c>
      <c r="U410" s="54">
        <f t="shared" si="162"/>
        <v>0</v>
      </c>
      <c r="W410" s="71">
        <f t="shared" si="152"/>
        <v>0</v>
      </c>
      <c r="Z410" s="71">
        <f t="shared" si="156"/>
        <v>140</v>
      </c>
      <c r="AA410" s="72" t="str">
        <f>VLOOKUP($Z410,Master!$A:$B,2,FALSE)</f>
        <v>Gamis Zulfa</v>
      </c>
    </row>
    <row r="411" spans="1:27" ht="15">
      <c r="A411" s="62" t="str">
        <f t="shared" si="153"/>
        <v>Mukena Bali AnakIN</v>
      </c>
      <c r="B411" s="62" t="str">
        <f t="shared" si="154"/>
        <v>Mukena Bali Anak</v>
      </c>
      <c r="C411" s="51" t="s">
        <v>18</v>
      </c>
      <c r="D411" s="63">
        <f>SUMIF(In!$B:$B,Stock!$B411,In!C:C)</f>
        <v>0</v>
      </c>
      <c r="E411" s="63">
        <f>SUMIF(In!$B:$B,Stock!$B411,In!D:D)+D413</f>
        <v>0</v>
      </c>
      <c r="F411" s="63">
        <f>SUMIF(In!$B:$B,Stock!$B411,In!E:E)+E413</f>
        <v>0</v>
      </c>
      <c r="G411" s="63">
        <f>SUMIF(In!$B:$B,Stock!$B411,In!F:F)+F413</f>
        <v>0</v>
      </c>
      <c r="H411" s="63">
        <f>SUMIF(In!$B:$B,Stock!$B411,In!G:G)+G413</f>
        <v>0</v>
      </c>
      <c r="I411" s="63">
        <f>SUMIF(In!$B:$B,Stock!$B411,In!H:H)+H413</f>
        <v>0</v>
      </c>
      <c r="J411" s="63">
        <f>SUMIF(In!$B:$B,Stock!$B411,In!I:I)+I413</f>
        <v>0</v>
      </c>
      <c r="K411" s="63">
        <f>SUMIF(In!$B:$B,Stock!$B411,In!J:J)+J413</f>
        <v>0</v>
      </c>
      <c r="L411" s="63">
        <f>SUMIF(In!$B:$B,Stock!$B411,In!K:K)+K413</f>
        <v>0</v>
      </c>
      <c r="M411" s="63">
        <f>SUMIF(In!$B:$B,Stock!$B411,In!L:L)+L413</f>
        <v>0</v>
      </c>
      <c r="N411" s="63">
        <f>SUMIF(In!$B:$B,Stock!$B411,In!M:M)+M413</f>
        <v>0</v>
      </c>
      <c r="O411" s="63">
        <f>SUMIF(In!$B:$B,Stock!$B411,In!N:N)+N413</f>
        <v>0</v>
      </c>
      <c r="P411" s="63">
        <f>SUMIF(In!$B:$B,Stock!$B411,In!O:O)+O413</f>
        <v>0</v>
      </c>
      <c r="Q411" s="63">
        <f>SUMIF(In!$B:$B,Stock!$B411,In!P:P)+P413</f>
        <v>0</v>
      </c>
      <c r="R411" s="63">
        <f>SUMIF(In!$B:$B,Stock!$B411,In!Q:Q)+Q413</f>
        <v>0</v>
      </c>
      <c r="S411" s="63">
        <f>SUMIF(In!$B:$B,Stock!$B411,In!R:R)+R413</f>
        <v>0</v>
      </c>
      <c r="T411" s="63">
        <f>SUMIF(In!$B:$B,Stock!$B411,In!S:S)+S413</f>
        <v>0</v>
      </c>
      <c r="U411" s="63">
        <f>SUMIF(In!$B:$B,Stock!$B411,In!T:T)+T413</f>
        <v>0</v>
      </c>
      <c r="W411" s="64">
        <f t="shared" si="152"/>
        <v>0</v>
      </c>
      <c r="Z411" s="64">
        <f t="shared" si="156"/>
        <v>141</v>
      </c>
      <c r="AA411" s="65" t="str">
        <f>VLOOKUP($Z411,Master!$A:$B,2,FALSE)</f>
        <v>Mukena Bali Anak</v>
      </c>
    </row>
    <row r="412" spans="1:27" ht="15">
      <c r="A412" s="66" t="str">
        <f t="shared" si="153"/>
        <v>Mukena Bali AnakOUT</v>
      </c>
      <c r="B412" s="66" t="str">
        <f t="shared" si="154"/>
        <v>Mukena Bali Anak</v>
      </c>
      <c r="C412" s="52" t="s">
        <v>19</v>
      </c>
      <c r="D412" s="67">
        <f>SUMIF(Out!$B:$B,Stock!$B412,Out!C:C)</f>
        <v>0</v>
      </c>
      <c r="E412" s="67">
        <f>SUMIF(Out!$B:$B,Stock!$B412,Out!D:D)</f>
        <v>0</v>
      </c>
      <c r="F412" s="67">
        <f>SUMIF(Out!$B:$B,Stock!$B412,Out!E:E)</f>
        <v>0</v>
      </c>
      <c r="G412" s="67">
        <f>SUMIF(Out!$B:$B,Stock!$B412,Out!F:F)</f>
        <v>0</v>
      </c>
      <c r="H412" s="67">
        <f>SUMIF(Out!$B:$B,Stock!$B412,Out!G:G)</f>
        <v>0</v>
      </c>
      <c r="I412" s="67">
        <f>SUMIF(Out!$B:$B,Stock!$B412,Out!H:H)</f>
        <v>0</v>
      </c>
      <c r="J412" s="67">
        <f>SUMIF(Out!$B:$B,Stock!$B412,Out!I:I)</f>
        <v>0</v>
      </c>
      <c r="K412" s="67">
        <f>SUMIF(Out!$B:$B,Stock!$B412,Out!J:J)</f>
        <v>0</v>
      </c>
      <c r="L412" s="67">
        <f>SUMIF(Out!$B:$B,Stock!$B412,Out!K:K)</f>
        <v>0</v>
      </c>
      <c r="M412" s="67">
        <f>SUMIF(Out!$B:$B,Stock!$B412,Out!L:L)</f>
        <v>0</v>
      </c>
      <c r="N412" s="67">
        <f>SUMIF(Out!$B:$B,Stock!$B412,Out!M:M)</f>
        <v>0</v>
      </c>
      <c r="O412" s="67">
        <f>SUMIF(Out!$B:$B,Stock!$B412,Out!N:N)</f>
        <v>0</v>
      </c>
      <c r="P412" s="67">
        <f>SUMIF(Out!$B:$B,Stock!$B412,Out!O:O)</f>
        <v>0</v>
      </c>
      <c r="Q412" s="67">
        <f>SUMIF(Out!$B:$B,Stock!$B412,Out!P:P)</f>
        <v>0</v>
      </c>
      <c r="R412" s="67">
        <f>SUMIF(Out!$B:$B,Stock!$B412,Out!Q:Q)</f>
        <v>0</v>
      </c>
      <c r="S412" s="67">
        <f>SUMIF(Out!$B:$B,Stock!$B412,Out!R:R)</f>
        <v>0</v>
      </c>
      <c r="T412" s="67">
        <f>SUMIF(Out!$B:$B,Stock!$B412,Out!S:S)</f>
        <v>0</v>
      </c>
      <c r="U412" s="67">
        <f>SUMIF(Out!$B:$B,Stock!$B412,Out!T:T)</f>
        <v>0</v>
      </c>
      <c r="W412" s="68">
        <f t="shared" si="152"/>
        <v>0</v>
      </c>
      <c r="Z412" s="68">
        <f t="shared" si="156"/>
        <v>141</v>
      </c>
      <c r="AA412" s="69" t="str">
        <f>VLOOKUP($Z412,Master!$A:$B,2,FALSE)</f>
        <v>Mukena Bali Anak</v>
      </c>
    </row>
    <row r="413" spans="1:27" ht="15">
      <c r="A413" s="70" t="str">
        <f t="shared" si="153"/>
        <v>Mukena Bali AnakBALANCE</v>
      </c>
      <c r="B413" s="70" t="str">
        <f t="shared" si="154"/>
        <v>Mukena Bali Anak</v>
      </c>
      <c r="C413" s="53" t="s">
        <v>118</v>
      </c>
      <c r="D413" s="54">
        <f t="shared" ref="D413:U413" si="163">D411-D412</f>
        <v>0</v>
      </c>
      <c r="E413" s="54">
        <f t="shared" si="163"/>
        <v>0</v>
      </c>
      <c r="F413" s="54">
        <f t="shared" si="163"/>
        <v>0</v>
      </c>
      <c r="G413" s="54">
        <f t="shared" si="163"/>
        <v>0</v>
      </c>
      <c r="H413" s="54">
        <f t="shared" si="163"/>
        <v>0</v>
      </c>
      <c r="I413" s="54">
        <f t="shared" si="163"/>
        <v>0</v>
      </c>
      <c r="J413" s="54">
        <f t="shared" si="163"/>
        <v>0</v>
      </c>
      <c r="K413" s="54">
        <f t="shared" si="163"/>
        <v>0</v>
      </c>
      <c r="L413" s="54">
        <f t="shared" si="163"/>
        <v>0</v>
      </c>
      <c r="M413" s="54">
        <f t="shared" si="163"/>
        <v>0</v>
      </c>
      <c r="N413" s="54">
        <f t="shared" si="163"/>
        <v>0</v>
      </c>
      <c r="O413" s="54">
        <f t="shared" si="163"/>
        <v>0</v>
      </c>
      <c r="P413" s="54">
        <f t="shared" si="163"/>
        <v>0</v>
      </c>
      <c r="Q413" s="54">
        <f t="shared" si="163"/>
        <v>0</v>
      </c>
      <c r="R413" s="54">
        <f t="shared" si="163"/>
        <v>0</v>
      </c>
      <c r="S413" s="54">
        <f t="shared" si="163"/>
        <v>0</v>
      </c>
      <c r="T413" s="54">
        <f t="shared" si="163"/>
        <v>0</v>
      </c>
      <c r="U413" s="54">
        <f t="shared" si="163"/>
        <v>0</v>
      </c>
      <c r="W413" s="71">
        <f t="shared" si="152"/>
        <v>0</v>
      </c>
      <c r="Z413" s="71">
        <f t="shared" si="156"/>
        <v>141</v>
      </c>
      <c r="AA413" s="72" t="str">
        <f>VLOOKUP($Z413,Master!$A:$B,2,FALSE)</f>
        <v>Mukena Bali Anak</v>
      </c>
    </row>
    <row r="414" spans="1:27" ht="15">
      <c r="A414" s="73" t="str">
        <f t="shared" si="153"/>
        <v>Mukena bordir AnakIN</v>
      </c>
      <c r="B414" s="73" t="str">
        <f t="shared" si="154"/>
        <v>Mukena bordir Anak</v>
      </c>
      <c r="C414" s="51" t="s">
        <v>18</v>
      </c>
      <c r="D414" s="63">
        <f>SUMIF(In!$B:$B,Stock!$B414,In!C:C)</f>
        <v>0</v>
      </c>
      <c r="E414" s="63">
        <f>SUMIF(In!$B:$B,Stock!$B414,In!D:D)+D416</f>
        <v>0</v>
      </c>
      <c r="F414" s="63">
        <f>SUMIF(In!$B:$B,Stock!$B414,In!E:E)+E416</f>
        <v>0</v>
      </c>
      <c r="G414" s="63">
        <f>SUMIF(In!$B:$B,Stock!$B414,In!F:F)+F416</f>
        <v>0</v>
      </c>
      <c r="H414" s="63">
        <f>SUMIF(In!$B:$B,Stock!$B414,In!G:G)+G416</f>
        <v>0</v>
      </c>
      <c r="I414" s="63">
        <f>SUMIF(In!$B:$B,Stock!$B414,In!H:H)+H416</f>
        <v>0</v>
      </c>
      <c r="J414" s="63">
        <f>SUMIF(In!$B:$B,Stock!$B414,In!I:I)+I416</f>
        <v>0</v>
      </c>
      <c r="K414" s="63">
        <f>SUMIF(In!$B:$B,Stock!$B414,In!J:J)+J416</f>
        <v>0</v>
      </c>
      <c r="L414" s="63">
        <f>SUMIF(In!$B:$B,Stock!$B414,In!K:K)+K416</f>
        <v>0</v>
      </c>
      <c r="M414" s="63">
        <f>SUMIF(In!$B:$B,Stock!$B414,In!L:L)+L416</f>
        <v>0</v>
      </c>
      <c r="N414" s="63">
        <f>SUMIF(In!$B:$B,Stock!$B414,In!M:M)+M416</f>
        <v>0</v>
      </c>
      <c r="O414" s="63">
        <f>SUMIF(In!$B:$B,Stock!$B414,In!N:N)+N416</f>
        <v>0</v>
      </c>
      <c r="P414" s="63">
        <f>SUMIF(In!$B:$B,Stock!$B414,In!O:O)+O416</f>
        <v>0</v>
      </c>
      <c r="Q414" s="63">
        <f>SUMIF(In!$B:$B,Stock!$B414,In!P:P)+P416</f>
        <v>0</v>
      </c>
      <c r="R414" s="63">
        <f>SUMIF(In!$B:$B,Stock!$B414,In!Q:Q)+Q416</f>
        <v>0</v>
      </c>
      <c r="S414" s="63">
        <f>SUMIF(In!$B:$B,Stock!$B414,In!R:R)+R416</f>
        <v>0</v>
      </c>
      <c r="T414" s="63">
        <f>SUMIF(In!$B:$B,Stock!$B414,In!S:S)+S416</f>
        <v>0</v>
      </c>
      <c r="U414" s="63">
        <f>SUMIF(In!$B:$B,Stock!$B414,In!T:T)+T416</f>
        <v>0</v>
      </c>
      <c r="W414" s="64">
        <f t="shared" si="152"/>
        <v>0</v>
      </c>
      <c r="Z414" s="64">
        <f t="shared" si="156"/>
        <v>142</v>
      </c>
      <c r="AA414" s="74" t="str">
        <f>VLOOKUP($Z414,Master!$A:$B,2,FALSE)</f>
        <v>Mukena bordir Anak</v>
      </c>
    </row>
    <row r="415" spans="1:27" ht="15">
      <c r="A415" s="75" t="str">
        <f t="shared" si="153"/>
        <v>Mukena bordir AnakOUT</v>
      </c>
      <c r="B415" s="75" t="str">
        <f t="shared" si="154"/>
        <v>Mukena bordir Anak</v>
      </c>
      <c r="C415" s="52" t="s">
        <v>19</v>
      </c>
      <c r="D415" s="67">
        <f>SUMIF(Out!$B:$B,Stock!$B415,Out!C:C)</f>
        <v>0</v>
      </c>
      <c r="E415" s="67">
        <f>SUMIF(Out!$B:$B,Stock!$B415,Out!D:D)</f>
        <v>0</v>
      </c>
      <c r="F415" s="67">
        <f>SUMIF(Out!$B:$B,Stock!$B415,Out!E:E)</f>
        <v>0</v>
      </c>
      <c r="G415" s="67">
        <f>SUMIF(Out!$B:$B,Stock!$B415,Out!F:F)</f>
        <v>0</v>
      </c>
      <c r="H415" s="67">
        <f>SUMIF(Out!$B:$B,Stock!$B415,Out!G:G)</f>
        <v>0</v>
      </c>
      <c r="I415" s="67">
        <f>SUMIF(Out!$B:$B,Stock!$B415,Out!H:H)</f>
        <v>0</v>
      </c>
      <c r="J415" s="67">
        <f>SUMIF(Out!$B:$B,Stock!$B415,Out!I:I)</f>
        <v>0</v>
      </c>
      <c r="K415" s="67">
        <f>SUMIF(Out!$B:$B,Stock!$B415,Out!J:J)</f>
        <v>0</v>
      </c>
      <c r="L415" s="67">
        <f>SUMIF(Out!$B:$B,Stock!$B415,Out!K:K)</f>
        <v>0</v>
      </c>
      <c r="M415" s="67">
        <f>SUMIF(Out!$B:$B,Stock!$B415,Out!L:L)</f>
        <v>0</v>
      </c>
      <c r="N415" s="67">
        <f>SUMIF(Out!$B:$B,Stock!$B415,Out!M:M)</f>
        <v>0</v>
      </c>
      <c r="O415" s="67">
        <f>SUMIF(Out!$B:$B,Stock!$B415,Out!N:N)</f>
        <v>0</v>
      </c>
      <c r="P415" s="67">
        <f>SUMIF(Out!$B:$B,Stock!$B415,Out!O:O)</f>
        <v>0</v>
      </c>
      <c r="Q415" s="67">
        <f>SUMIF(Out!$B:$B,Stock!$B415,Out!P:P)</f>
        <v>0</v>
      </c>
      <c r="R415" s="67">
        <f>SUMIF(Out!$B:$B,Stock!$B415,Out!Q:Q)</f>
        <v>0</v>
      </c>
      <c r="S415" s="67">
        <f>SUMIF(Out!$B:$B,Stock!$B415,Out!R:R)</f>
        <v>0</v>
      </c>
      <c r="T415" s="67">
        <f>SUMIF(Out!$B:$B,Stock!$B415,Out!S:S)</f>
        <v>0</v>
      </c>
      <c r="U415" s="67">
        <f>SUMIF(Out!$B:$B,Stock!$B415,Out!T:T)</f>
        <v>0</v>
      </c>
      <c r="W415" s="68">
        <f t="shared" si="152"/>
        <v>0</v>
      </c>
      <c r="Z415" s="68">
        <f t="shared" si="156"/>
        <v>142</v>
      </c>
      <c r="AA415" s="76" t="str">
        <f>VLOOKUP($Z415,Master!$A:$B,2,FALSE)</f>
        <v>Mukena bordir Anak</v>
      </c>
    </row>
    <row r="416" spans="1:27" ht="15">
      <c r="A416" s="77" t="str">
        <f t="shared" si="153"/>
        <v>Mukena bordir AnakBALANCE</v>
      </c>
      <c r="B416" s="77" t="str">
        <f t="shared" si="154"/>
        <v>Mukena bordir Anak</v>
      </c>
      <c r="C416" s="53" t="s">
        <v>118</v>
      </c>
      <c r="D416" s="54">
        <f t="shared" ref="D416:U416" si="164">D414-D415</f>
        <v>0</v>
      </c>
      <c r="E416" s="54">
        <f t="shared" si="164"/>
        <v>0</v>
      </c>
      <c r="F416" s="54">
        <f t="shared" si="164"/>
        <v>0</v>
      </c>
      <c r="G416" s="54">
        <f t="shared" si="164"/>
        <v>0</v>
      </c>
      <c r="H416" s="54">
        <f t="shared" si="164"/>
        <v>0</v>
      </c>
      <c r="I416" s="54">
        <f t="shared" si="164"/>
        <v>0</v>
      </c>
      <c r="J416" s="54">
        <f t="shared" si="164"/>
        <v>0</v>
      </c>
      <c r="K416" s="54">
        <f t="shared" si="164"/>
        <v>0</v>
      </c>
      <c r="L416" s="54">
        <f t="shared" si="164"/>
        <v>0</v>
      </c>
      <c r="M416" s="54">
        <f t="shared" si="164"/>
        <v>0</v>
      </c>
      <c r="N416" s="54">
        <f t="shared" si="164"/>
        <v>0</v>
      </c>
      <c r="O416" s="54">
        <f t="shared" si="164"/>
        <v>0</v>
      </c>
      <c r="P416" s="54">
        <f t="shared" si="164"/>
        <v>0</v>
      </c>
      <c r="Q416" s="54">
        <f t="shared" si="164"/>
        <v>0</v>
      </c>
      <c r="R416" s="54">
        <f t="shared" si="164"/>
        <v>0</v>
      </c>
      <c r="S416" s="54">
        <f t="shared" si="164"/>
        <v>0</v>
      </c>
      <c r="T416" s="54">
        <f t="shared" si="164"/>
        <v>0</v>
      </c>
      <c r="U416" s="54">
        <f t="shared" si="164"/>
        <v>0</v>
      </c>
      <c r="W416" s="71">
        <f t="shared" si="152"/>
        <v>0</v>
      </c>
      <c r="Z416" s="71">
        <f t="shared" si="156"/>
        <v>142</v>
      </c>
      <c r="AA416" s="78" t="str">
        <f>VLOOKUP($Z416,Master!$A:$B,2,FALSE)</f>
        <v>Mukena bordir Anak</v>
      </c>
    </row>
    <row r="417" spans="1:27" ht="15">
      <c r="A417" s="73" t="str">
        <f t="shared" si="153"/>
        <v>Mukena Bordir JumboIN</v>
      </c>
      <c r="B417" s="73" t="str">
        <f t="shared" si="154"/>
        <v>Mukena Bordir Jumbo</v>
      </c>
      <c r="C417" s="51" t="s">
        <v>18</v>
      </c>
      <c r="D417" s="63">
        <f>SUMIF(In!$B:$B,Stock!$B417,In!C:C)</f>
        <v>0</v>
      </c>
      <c r="E417" s="63">
        <f>SUMIF(In!$B:$B,Stock!$B417,In!D:D)+D419</f>
        <v>0</v>
      </c>
      <c r="F417" s="63">
        <f>SUMIF(In!$B:$B,Stock!$B417,In!E:E)+E419</f>
        <v>0</v>
      </c>
      <c r="G417" s="63">
        <f>SUMIF(In!$B:$B,Stock!$B417,In!F:F)+F419</f>
        <v>0</v>
      </c>
      <c r="H417" s="63">
        <f>SUMIF(In!$B:$B,Stock!$B417,In!G:G)+G419</f>
        <v>0</v>
      </c>
      <c r="I417" s="63">
        <f>SUMIF(In!$B:$B,Stock!$B417,In!H:H)+H419</f>
        <v>0</v>
      </c>
      <c r="J417" s="63">
        <f>SUMIF(In!$B:$B,Stock!$B417,In!I:I)+I419</f>
        <v>0</v>
      </c>
      <c r="K417" s="63">
        <f>SUMIF(In!$B:$B,Stock!$B417,In!J:J)+J419</f>
        <v>0</v>
      </c>
      <c r="L417" s="63">
        <f>SUMIF(In!$B:$B,Stock!$B417,In!K:K)+K419</f>
        <v>0</v>
      </c>
      <c r="M417" s="63">
        <f>SUMIF(In!$B:$B,Stock!$B417,In!L:L)+L419</f>
        <v>0</v>
      </c>
      <c r="N417" s="63">
        <f>SUMIF(In!$B:$B,Stock!$B417,In!M:M)+M419</f>
        <v>0</v>
      </c>
      <c r="O417" s="63">
        <f>SUMIF(In!$B:$B,Stock!$B417,In!N:N)+N419</f>
        <v>0</v>
      </c>
      <c r="P417" s="63">
        <f>SUMIF(In!$B:$B,Stock!$B417,In!O:O)+O419</f>
        <v>0</v>
      </c>
      <c r="Q417" s="63">
        <f>SUMIF(In!$B:$B,Stock!$B417,In!P:P)+P419</f>
        <v>0</v>
      </c>
      <c r="R417" s="63">
        <f>SUMIF(In!$B:$B,Stock!$B417,In!Q:Q)+Q419</f>
        <v>0</v>
      </c>
      <c r="S417" s="63">
        <f>SUMIF(In!$B:$B,Stock!$B417,In!R:R)+R419</f>
        <v>0</v>
      </c>
      <c r="T417" s="63">
        <f>SUMIF(In!$B:$B,Stock!$B417,In!S:S)+S419</f>
        <v>0</v>
      </c>
      <c r="U417" s="63">
        <f>SUMIF(In!$B:$B,Stock!$B417,In!T:T)+T419</f>
        <v>0</v>
      </c>
      <c r="W417" s="64">
        <f t="shared" si="152"/>
        <v>0</v>
      </c>
      <c r="Z417" s="64">
        <f t="shared" si="156"/>
        <v>143</v>
      </c>
      <c r="AA417" s="74" t="str">
        <f>VLOOKUP($Z417,Master!$A:$B,2,FALSE)</f>
        <v>Mukena Bordir Jumbo</v>
      </c>
    </row>
    <row r="418" spans="1:27" ht="15">
      <c r="A418" s="75" t="str">
        <f t="shared" si="153"/>
        <v>Mukena Bordir JumboOUT</v>
      </c>
      <c r="B418" s="75" t="str">
        <f t="shared" si="154"/>
        <v>Mukena Bordir Jumbo</v>
      </c>
      <c r="C418" s="52" t="s">
        <v>19</v>
      </c>
      <c r="D418" s="67">
        <f>SUMIF(Out!$B:$B,Stock!$B418,Out!C:C)</f>
        <v>0</v>
      </c>
      <c r="E418" s="67">
        <f>SUMIF(Out!$B:$B,Stock!$B418,Out!D:D)</f>
        <v>0</v>
      </c>
      <c r="F418" s="67">
        <f>SUMIF(Out!$B:$B,Stock!$B418,Out!E:E)</f>
        <v>0</v>
      </c>
      <c r="G418" s="67">
        <f>SUMIF(Out!$B:$B,Stock!$B418,Out!F:F)</f>
        <v>0</v>
      </c>
      <c r="H418" s="67">
        <f>SUMIF(Out!$B:$B,Stock!$B418,Out!G:G)</f>
        <v>0</v>
      </c>
      <c r="I418" s="67">
        <f>SUMIF(Out!$B:$B,Stock!$B418,Out!H:H)</f>
        <v>0</v>
      </c>
      <c r="J418" s="67">
        <f>SUMIF(Out!$B:$B,Stock!$B418,Out!I:I)</f>
        <v>0</v>
      </c>
      <c r="K418" s="67">
        <f>SUMIF(Out!$B:$B,Stock!$B418,Out!J:J)</f>
        <v>0</v>
      </c>
      <c r="L418" s="67">
        <f>SUMIF(Out!$B:$B,Stock!$B418,Out!K:K)</f>
        <v>0</v>
      </c>
      <c r="M418" s="67">
        <f>SUMIF(Out!$B:$B,Stock!$B418,Out!L:L)</f>
        <v>0</v>
      </c>
      <c r="N418" s="67">
        <f>SUMIF(Out!$B:$B,Stock!$B418,Out!M:M)</f>
        <v>0</v>
      </c>
      <c r="O418" s="67">
        <f>SUMIF(Out!$B:$B,Stock!$B418,Out!N:N)</f>
        <v>0</v>
      </c>
      <c r="P418" s="67">
        <f>SUMIF(Out!$B:$B,Stock!$B418,Out!O:O)</f>
        <v>0</v>
      </c>
      <c r="Q418" s="67">
        <f>SUMIF(Out!$B:$B,Stock!$B418,Out!P:P)</f>
        <v>0</v>
      </c>
      <c r="R418" s="67">
        <f>SUMIF(Out!$B:$B,Stock!$B418,Out!Q:Q)</f>
        <v>0</v>
      </c>
      <c r="S418" s="67">
        <f>SUMIF(Out!$B:$B,Stock!$B418,Out!R:R)</f>
        <v>0</v>
      </c>
      <c r="T418" s="67">
        <f>SUMIF(Out!$B:$B,Stock!$B418,Out!S:S)</f>
        <v>0</v>
      </c>
      <c r="U418" s="67">
        <f>SUMIF(Out!$B:$B,Stock!$B418,Out!T:T)</f>
        <v>0</v>
      </c>
      <c r="W418" s="68">
        <f t="shared" si="152"/>
        <v>0</v>
      </c>
      <c r="Z418" s="68">
        <f t="shared" si="156"/>
        <v>143</v>
      </c>
      <c r="AA418" s="76" t="str">
        <f>VLOOKUP($Z418,Master!$A:$B,2,FALSE)</f>
        <v>Mukena Bordir Jumbo</v>
      </c>
    </row>
    <row r="419" spans="1:27" ht="15">
      <c r="A419" s="77" t="str">
        <f t="shared" si="153"/>
        <v>Mukena Bordir JumboBALANCE</v>
      </c>
      <c r="B419" s="77" t="str">
        <f t="shared" si="154"/>
        <v>Mukena Bordir Jumbo</v>
      </c>
      <c r="C419" s="53" t="s">
        <v>118</v>
      </c>
      <c r="D419" s="54">
        <f t="shared" ref="D419:U419" si="165">D417-D418</f>
        <v>0</v>
      </c>
      <c r="E419" s="54">
        <f t="shared" si="165"/>
        <v>0</v>
      </c>
      <c r="F419" s="54">
        <f t="shared" si="165"/>
        <v>0</v>
      </c>
      <c r="G419" s="54">
        <f t="shared" si="165"/>
        <v>0</v>
      </c>
      <c r="H419" s="54">
        <f t="shared" si="165"/>
        <v>0</v>
      </c>
      <c r="I419" s="54">
        <f t="shared" si="165"/>
        <v>0</v>
      </c>
      <c r="J419" s="54">
        <f t="shared" si="165"/>
        <v>0</v>
      </c>
      <c r="K419" s="54">
        <f t="shared" si="165"/>
        <v>0</v>
      </c>
      <c r="L419" s="54">
        <f t="shared" si="165"/>
        <v>0</v>
      </c>
      <c r="M419" s="54">
        <f t="shared" si="165"/>
        <v>0</v>
      </c>
      <c r="N419" s="54">
        <f t="shared" si="165"/>
        <v>0</v>
      </c>
      <c r="O419" s="54">
        <f t="shared" si="165"/>
        <v>0</v>
      </c>
      <c r="P419" s="54">
        <f t="shared" si="165"/>
        <v>0</v>
      </c>
      <c r="Q419" s="54">
        <f t="shared" si="165"/>
        <v>0</v>
      </c>
      <c r="R419" s="54">
        <f t="shared" si="165"/>
        <v>0</v>
      </c>
      <c r="S419" s="54">
        <f t="shared" si="165"/>
        <v>0</v>
      </c>
      <c r="T419" s="54">
        <f t="shared" si="165"/>
        <v>0</v>
      </c>
      <c r="U419" s="54">
        <f t="shared" si="165"/>
        <v>0</v>
      </c>
      <c r="W419" s="71">
        <f t="shared" si="152"/>
        <v>0</v>
      </c>
      <c r="Z419" s="71">
        <f t="shared" si="156"/>
        <v>143</v>
      </c>
      <c r="AA419" s="78" t="str">
        <f>VLOOKUP($Z419,Master!$A:$B,2,FALSE)</f>
        <v>Mukena Bordir Jumbo</v>
      </c>
    </row>
    <row r="420" spans="1:27" ht="15">
      <c r="A420" s="73" t="str">
        <f t="shared" si="153"/>
        <v>Mukens Lukis AnakIN</v>
      </c>
      <c r="B420" s="73" t="str">
        <f t="shared" si="154"/>
        <v>Mukens Lukis Anak</v>
      </c>
      <c r="C420" s="51" t="s">
        <v>18</v>
      </c>
      <c r="D420" s="63">
        <f>SUMIF(In!$B:$B,Stock!$B420,In!C:C)</f>
        <v>0</v>
      </c>
      <c r="E420" s="63">
        <f>SUMIF(In!$B:$B,Stock!$B420,In!D:D)+D422</f>
        <v>0</v>
      </c>
      <c r="F420" s="63">
        <f>SUMIF(In!$B:$B,Stock!$B420,In!E:E)+E422</f>
        <v>0</v>
      </c>
      <c r="G420" s="63">
        <f>SUMIF(In!$B:$B,Stock!$B420,In!F:F)+F422</f>
        <v>0</v>
      </c>
      <c r="H420" s="63">
        <f>SUMIF(In!$B:$B,Stock!$B420,In!G:G)+G422</f>
        <v>0</v>
      </c>
      <c r="I420" s="63">
        <f>SUMIF(In!$B:$B,Stock!$B420,In!H:H)+H422</f>
        <v>0</v>
      </c>
      <c r="J420" s="63">
        <f>SUMIF(In!$B:$B,Stock!$B420,In!I:I)+I422</f>
        <v>0</v>
      </c>
      <c r="K420" s="63">
        <f>SUMIF(In!$B:$B,Stock!$B420,In!J:J)+J422</f>
        <v>0</v>
      </c>
      <c r="L420" s="63">
        <f>SUMIF(In!$B:$B,Stock!$B420,In!K:K)+K422</f>
        <v>0</v>
      </c>
      <c r="M420" s="63">
        <f>SUMIF(In!$B:$B,Stock!$B420,In!L:L)+L422</f>
        <v>0</v>
      </c>
      <c r="N420" s="63">
        <f>SUMIF(In!$B:$B,Stock!$B420,In!M:M)+M422</f>
        <v>0</v>
      </c>
      <c r="O420" s="63">
        <f>SUMIF(In!$B:$B,Stock!$B420,In!N:N)+N422</f>
        <v>0</v>
      </c>
      <c r="P420" s="63">
        <f>SUMIF(In!$B:$B,Stock!$B420,In!O:O)+O422</f>
        <v>0</v>
      </c>
      <c r="Q420" s="63">
        <f>SUMIF(In!$B:$B,Stock!$B420,In!P:P)+P422</f>
        <v>0</v>
      </c>
      <c r="R420" s="63">
        <f>SUMIF(In!$B:$B,Stock!$B420,In!Q:Q)+Q422</f>
        <v>0</v>
      </c>
      <c r="S420" s="63">
        <f>SUMIF(In!$B:$B,Stock!$B420,In!R:R)+R422</f>
        <v>0</v>
      </c>
      <c r="T420" s="63">
        <f>SUMIF(In!$B:$B,Stock!$B420,In!S:S)+S422</f>
        <v>0</v>
      </c>
      <c r="U420" s="63">
        <f>SUMIF(In!$B:$B,Stock!$B420,In!T:T)+T422</f>
        <v>0</v>
      </c>
      <c r="W420" s="64">
        <f t="shared" si="152"/>
        <v>0</v>
      </c>
      <c r="Z420" s="64">
        <f t="shared" si="156"/>
        <v>144</v>
      </c>
      <c r="AA420" s="74" t="str">
        <f>VLOOKUP($Z420,Master!$A:$B,2,FALSE)</f>
        <v>Mukens Lukis Anak</v>
      </c>
    </row>
    <row r="421" spans="1:27" ht="15">
      <c r="A421" s="75" t="str">
        <f t="shared" si="153"/>
        <v>Mukens Lukis AnakOUT</v>
      </c>
      <c r="B421" s="75" t="str">
        <f t="shared" si="154"/>
        <v>Mukens Lukis Anak</v>
      </c>
      <c r="C421" s="52" t="s">
        <v>19</v>
      </c>
      <c r="D421" s="67">
        <f>SUMIF(Out!$B:$B,Stock!$B421,Out!C:C)</f>
        <v>0</v>
      </c>
      <c r="E421" s="67">
        <f>SUMIF(Out!$B:$B,Stock!$B421,Out!D:D)</f>
        <v>0</v>
      </c>
      <c r="F421" s="67">
        <f>SUMIF(Out!$B:$B,Stock!$B421,Out!E:E)</f>
        <v>0</v>
      </c>
      <c r="G421" s="67">
        <f>SUMIF(Out!$B:$B,Stock!$B421,Out!F:F)</f>
        <v>0</v>
      </c>
      <c r="H421" s="67">
        <f>SUMIF(Out!$B:$B,Stock!$B421,Out!G:G)</f>
        <v>0</v>
      </c>
      <c r="I421" s="67">
        <f>SUMIF(Out!$B:$B,Stock!$B421,Out!H:H)</f>
        <v>0</v>
      </c>
      <c r="J421" s="67">
        <f>SUMIF(Out!$B:$B,Stock!$B421,Out!I:I)</f>
        <v>0</v>
      </c>
      <c r="K421" s="67">
        <f>SUMIF(Out!$B:$B,Stock!$B421,Out!J:J)</f>
        <v>0</v>
      </c>
      <c r="L421" s="67">
        <f>SUMIF(Out!$B:$B,Stock!$B421,Out!K:K)</f>
        <v>0</v>
      </c>
      <c r="M421" s="67">
        <f>SUMIF(Out!$B:$B,Stock!$B421,Out!L:L)</f>
        <v>0</v>
      </c>
      <c r="N421" s="67">
        <f>SUMIF(Out!$B:$B,Stock!$B421,Out!M:M)</f>
        <v>0</v>
      </c>
      <c r="O421" s="67">
        <f>SUMIF(Out!$B:$B,Stock!$B421,Out!N:N)</f>
        <v>0</v>
      </c>
      <c r="P421" s="67">
        <f>SUMIF(Out!$B:$B,Stock!$B421,Out!O:O)</f>
        <v>0</v>
      </c>
      <c r="Q421" s="67">
        <f>SUMIF(Out!$B:$B,Stock!$B421,Out!P:P)</f>
        <v>0</v>
      </c>
      <c r="R421" s="67">
        <f>SUMIF(Out!$B:$B,Stock!$B421,Out!Q:Q)</f>
        <v>0</v>
      </c>
      <c r="S421" s="67">
        <f>SUMIF(Out!$B:$B,Stock!$B421,Out!R:R)</f>
        <v>0</v>
      </c>
      <c r="T421" s="67">
        <f>SUMIF(Out!$B:$B,Stock!$B421,Out!S:S)</f>
        <v>0</v>
      </c>
      <c r="U421" s="67">
        <f>SUMIF(Out!$B:$B,Stock!$B421,Out!T:T)</f>
        <v>0</v>
      </c>
      <c r="W421" s="68">
        <f t="shared" si="152"/>
        <v>0</v>
      </c>
      <c r="Z421" s="68">
        <f t="shared" si="156"/>
        <v>144</v>
      </c>
      <c r="AA421" s="76" t="str">
        <f>VLOOKUP($Z421,Master!$A:$B,2,FALSE)</f>
        <v>Mukens Lukis Anak</v>
      </c>
    </row>
    <row r="422" spans="1:27" ht="15">
      <c r="A422" s="77" t="str">
        <f t="shared" si="153"/>
        <v>Mukens Lukis AnakBALANCE</v>
      </c>
      <c r="B422" s="77" t="str">
        <f t="shared" si="154"/>
        <v>Mukens Lukis Anak</v>
      </c>
      <c r="C422" s="53" t="s">
        <v>118</v>
      </c>
      <c r="D422" s="54">
        <f t="shared" ref="D422:U422" si="166">D420-D421</f>
        <v>0</v>
      </c>
      <c r="E422" s="54">
        <f t="shared" si="166"/>
        <v>0</v>
      </c>
      <c r="F422" s="54">
        <f t="shared" si="166"/>
        <v>0</v>
      </c>
      <c r="G422" s="54">
        <f t="shared" si="166"/>
        <v>0</v>
      </c>
      <c r="H422" s="54">
        <f t="shared" si="166"/>
        <v>0</v>
      </c>
      <c r="I422" s="54">
        <f t="shared" si="166"/>
        <v>0</v>
      </c>
      <c r="J422" s="54">
        <f t="shared" si="166"/>
        <v>0</v>
      </c>
      <c r="K422" s="54">
        <f t="shared" si="166"/>
        <v>0</v>
      </c>
      <c r="L422" s="54">
        <f t="shared" si="166"/>
        <v>0</v>
      </c>
      <c r="M422" s="54">
        <f t="shared" si="166"/>
        <v>0</v>
      </c>
      <c r="N422" s="54">
        <f t="shared" si="166"/>
        <v>0</v>
      </c>
      <c r="O422" s="54">
        <f t="shared" si="166"/>
        <v>0</v>
      </c>
      <c r="P422" s="54">
        <f t="shared" si="166"/>
        <v>0</v>
      </c>
      <c r="Q422" s="54">
        <f t="shared" si="166"/>
        <v>0</v>
      </c>
      <c r="R422" s="54">
        <f t="shared" si="166"/>
        <v>0</v>
      </c>
      <c r="S422" s="54">
        <f t="shared" si="166"/>
        <v>0</v>
      </c>
      <c r="T422" s="54">
        <f t="shared" si="166"/>
        <v>0</v>
      </c>
      <c r="U422" s="54">
        <f t="shared" si="166"/>
        <v>0</v>
      </c>
      <c r="W422" s="71">
        <f t="shared" si="152"/>
        <v>0</v>
      </c>
      <c r="Z422" s="71">
        <f t="shared" si="156"/>
        <v>144</v>
      </c>
      <c r="AA422" s="78" t="str">
        <f>VLOOKUP($Z422,Master!$A:$B,2,FALSE)</f>
        <v>Mukens Lukis Anak</v>
      </c>
    </row>
    <row r="423" spans="1:27" ht="15">
      <c r="A423" s="73" t="str">
        <f t="shared" si="153"/>
        <v>Kemeja BarcelonaIN</v>
      </c>
      <c r="B423" s="73" t="str">
        <f t="shared" si="154"/>
        <v>Kemeja Barcelona</v>
      </c>
      <c r="C423" s="51" t="s">
        <v>18</v>
      </c>
      <c r="D423" s="63">
        <f>SUMIF(In!$B:$B,Stock!$B423,In!C:C)</f>
        <v>0</v>
      </c>
      <c r="E423" s="63">
        <f>SUMIF(In!$B:$B,Stock!$B423,In!D:D)+D425</f>
        <v>0</v>
      </c>
      <c r="F423" s="63">
        <f>SUMIF(In!$B:$B,Stock!$B423,In!E:E)+E425</f>
        <v>0</v>
      </c>
      <c r="G423" s="63">
        <f>SUMIF(In!$B:$B,Stock!$B423,In!F:F)+F425</f>
        <v>0</v>
      </c>
      <c r="H423" s="63">
        <f>SUMIF(In!$B:$B,Stock!$B423,In!G:G)+G425</f>
        <v>0</v>
      </c>
      <c r="I423" s="63">
        <f>SUMIF(In!$B:$B,Stock!$B423,In!H:H)+H425</f>
        <v>0</v>
      </c>
      <c r="J423" s="63">
        <f>SUMIF(In!$B:$B,Stock!$B423,In!I:I)+I425</f>
        <v>0</v>
      </c>
      <c r="K423" s="63">
        <f>SUMIF(In!$B:$B,Stock!$B423,In!J:J)+J425</f>
        <v>0</v>
      </c>
      <c r="L423" s="63">
        <f>SUMIF(In!$B:$B,Stock!$B423,In!K:K)+K425</f>
        <v>0</v>
      </c>
      <c r="M423" s="63">
        <f>SUMIF(In!$B:$B,Stock!$B423,In!L:L)+L425</f>
        <v>0</v>
      </c>
      <c r="N423" s="63">
        <f>SUMIF(In!$B:$B,Stock!$B423,In!M:M)+M425</f>
        <v>0</v>
      </c>
      <c r="O423" s="63">
        <f>SUMIF(In!$B:$B,Stock!$B423,In!N:N)+N425</f>
        <v>0</v>
      </c>
      <c r="P423" s="63">
        <f>SUMIF(In!$B:$B,Stock!$B423,In!O:O)+O425</f>
        <v>0</v>
      </c>
      <c r="Q423" s="63">
        <f>SUMIF(In!$B:$B,Stock!$B423,In!P:P)+P425</f>
        <v>0</v>
      </c>
      <c r="R423" s="63">
        <f>SUMIF(In!$B:$B,Stock!$B423,In!Q:Q)+Q425</f>
        <v>0</v>
      </c>
      <c r="S423" s="63">
        <f>SUMIF(In!$B:$B,Stock!$B423,In!R:R)+R425</f>
        <v>0</v>
      </c>
      <c r="T423" s="63">
        <f>SUMIF(In!$B:$B,Stock!$B423,In!S:S)+S425</f>
        <v>0</v>
      </c>
      <c r="U423" s="63">
        <f>SUMIF(In!$B:$B,Stock!$B423,In!T:T)+T425</f>
        <v>0</v>
      </c>
      <c r="W423" s="64">
        <f t="shared" si="152"/>
        <v>0</v>
      </c>
      <c r="Z423" s="64">
        <f t="shared" si="156"/>
        <v>145</v>
      </c>
      <c r="AA423" s="74" t="str">
        <f>VLOOKUP($Z423,Master!$A:$B,2,FALSE)</f>
        <v>Kemeja Barcelona</v>
      </c>
    </row>
    <row r="424" spans="1:27" ht="15">
      <c r="A424" s="75" t="str">
        <f t="shared" si="153"/>
        <v>Kemeja BarcelonaOUT</v>
      </c>
      <c r="B424" s="75" t="str">
        <f t="shared" si="154"/>
        <v>Kemeja Barcelona</v>
      </c>
      <c r="C424" s="52" t="s">
        <v>19</v>
      </c>
      <c r="D424" s="67">
        <f>SUMIF(Out!$B:$B,Stock!$B424,Out!C:C)</f>
        <v>0</v>
      </c>
      <c r="E424" s="67">
        <f>SUMIF(Out!$B:$B,Stock!$B424,Out!D:D)</f>
        <v>0</v>
      </c>
      <c r="F424" s="67">
        <f>SUMIF(Out!$B:$B,Stock!$B424,Out!E:E)</f>
        <v>0</v>
      </c>
      <c r="G424" s="67">
        <f>SUMIF(Out!$B:$B,Stock!$B424,Out!F:F)</f>
        <v>0</v>
      </c>
      <c r="H424" s="67">
        <f>SUMIF(Out!$B:$B,Stock!$B424,Out!G:G)</f>
        <v>0</v>
      </c>
      <c r="I424" s="67">
        <f>SUMIF(Out!$B:$B,Stock!$B424,Out!H:H)</f>
        <v>0</v>
      </c>
      <c r="J424" s="67">
        <f>SUMIF(Out!$B:$B,Stock!$B424,Out!I:I)</f>
        <v>0</v>
      </c>
      <c r="K424" s="67">
        <f>SUMIF(Out!$B:$B,Stock!$B424,Out!J:J)</f>
        <v>0</v>
      </c>
      <c r="L424" s="67">
        <f>SUMIF(Out!$B:$B,Stock!$B424,Out!K:K)</f>
        <v>0</v>
      </c>
      <c r="M424" s="67">
        <f>SUMIF(Out!$B:$B,Stock!$B424,Out!L:L)</f>
        <v>0</v>
      </c>
      <c r="N424" s="67">
        <f>SUMIF(Out!$B:$B,Stock!$B424,Out!M:M)</f>
        <v>0</v>
      </c>
      <c r="O424" s="67">
        <f>SUMIF(Out!$B:$B,Stock!$B424,Out!N:N)</f>
        <v>0</v>
      </c>
      <c r="P424" s="67">
        <f>SUMIF(Out!$B:$B,Stock!$B424,Out!O:O)</f>
        <v>0</v>
      </c>
      <c r="Q424" s="67">
        <f>SUMIF(Out!$B:$B,Stock!$B424,Out!P:P)</f>
        <v>0</v>
      </c>
      <c r="R424" s="67">
        <f>SUMIF(Out!$B:$B,Stock!$B424,Out!Q:Q)</f>
        <v>0</v>
      </c>
      <c r="S424" s="67">
        <f>SUMIF(Out!$B:$B,Stock!$B424,Out!R:R)</f>
        <v>0</v>
      </c>
      <c r="T424" s="67">
        <f>SUMIF(Out!$B:$B,Stock!$B424,Out!S:S)</f>
        <v>0</v>
      </c>
      <c r="U424" s="67">
        <f>SUMIF(Out!$B:$B,Stock!$B424,Out!T:T)</f>
        <v>0</v>
      </c>
      <c r="W424" s="68">
        <f t="shared" si="152"/>
        <v>0</v>
      </c>
      <c r="Z424" s="68">
        <f t="shared" si="156"/>
        <v>145</v>
      </c>
      <c r="AA424" s="76" t="str">
        <f>VLOOKUP($Z424,Master!$A:$B,2,FALSE)</f>
        <v>Kemeja Barcelona</v>
      </c>
    </row>
    <row r="425" spans="1:27" ht="15">
      <c r="A425" s="77" t="str">
        <f t="shared" si="153"/>
        <v>Kemeja BarcelonaBALANCE</v>
      </c>
      <c r="B425" s="77" t="str">
        <f t="shared" si="154"/>
        <v>Kemeja Barcelona</v>
      </c>
      <c r="C425" s="53" t="s">
        <v>118</v>
      </c>
      <c r="D425" s="54">
        <f t="shared" ref="D425:U425" si="167">D423-D424</f>
        <v>0</v>
      </c>
      <c r="E425" s="54">
        <f t="shared" si="167"/>
        <v>0</v>
      </c>
      <c r="F425" s="54">
        <f t="shared" si="167"/>
        <v>0</v>
      </c>
      <c r="G425" s="54">
        <f t="shared" si="167"/>
        <v>0</v>
      </c>
      <c r="H425" s="54">
        <f t="shared" si="167"/>
        <v>0</v>
      </c>
      <c r="I425" s="54">
        <f t="shared" si="167"/>
        <v>0</v>
      </c>
      <c r="J425" s="54">
        <f t="shared" si="167"/>
        <v>0</v>
      </c>
      <c r="K425" s="54">
        <f t="shared" si="167"/>
        <v>0</v>
      </c>
      <c r="L425" s="54">
        <f t="shared" si="167"/>
        <v>0</v>
      </c>
      <c r="M425" s="54">
        <f t="shared" si="167"/>
        <v>0</v>
      </c>
      <c r="N425" s="54">
        <f t="shared" si="167"/>
        <v>0</v>
      </c>
      <c r="O425" s="54">
        <f t="shared" si="167"/>
        <v>0</v>
      </c>
      <c r="P425" s="54">
        <f t="shared" si="167"/>
        <v>0</v>
      </c>
      <c r="Q425" s="54">
        <f t="shared" si="167"/>
        <v>0</v>
      </c>
      <c r="R425" s="54">
        <f t="shared" si="167"/>
        <v>0</v>
      </c>
      <c r="S425" s="54">
        <f t="shared" si="167"/>
        <v>0</v>
      </c>
      <c r="T425" s="54">
        <f t="shared" si="167"/>
        <v>0</v>
      </c>
      <c r="U425" s="54">
        <f t="shared" si="167"/>
        <v>0</v>
      </c>
      <c r="W425" s="71">
        <f t="shared" si="152"/>
        <v>0</v>
      </c>
      <c r="Z425" s="71">
        <f t="shared" si="156"/>
        <v>145</v>
      </c>
      <c r="AA425" s="78" t="str">
        <f>VLOOKUP($Z425,Master!$A:$B,2,FALSE)</f>
        <v>Kemeja Barcelona</v>
      </c>
    </row>
    <row r="426" spans="1:27" ht="15">
      <c r="A426" s="73" t="str">
        <f t="shared" si="153"/>
        <v>Celana Street PitaIN</v>
      </c>
      <c r="B426" s="73" t="str">
        <f t="shared" si="154"/>
        <v>Celana Street Pita</v>
      </c>
      <c r="C426" s="51" t="s">
        <v>18</v>
      </c>
      <c r="D426" s="63">
        <f>SUMIF(In!$B:$B,Stock!$B426,In!C:C)</f>
        <v>0</v>
      </c>
      <c r="E426" s="63">
        <f>SUMIF(In!$B:$B,Stock!$B426,In!D:D)+D428</f>
        <v>0</v>
      </c>
      <c r="F426" s="63">
        <f>SUMIF(In!$B:$B,Stock!$B426,In!E:E)+E428</f>
        <v>0</v>
      </c>
      <c r="G426" s="63">
        <f>SUMIF(In!$B:$B,Stock!$B426,In!F:F)+F428</f>
        <v>0</v>
      </c>
      <c r="H426" s="63">
        <f>SUMIF(In!$B:$B,Stock!$B426,In!G:G)+G428</f>
        <v>0</v>
      </c>
      <c r="I426" s="63">
        <f>SUMIF(In!$B:$B,Stock!$B426,In!H:H)+H428</f>
        <v>0</v>
      </c>
      <c r="J426" s="63">
        <f>SUMIF(In!$B:$B,Stock!$B426,In!I:I)+I428</f>
        <v>0</v>
      </c>
      <c r="K426" s="63">
        <f>SUMIF(In!$B:$B,Stock!$B426,In!J:J)+J428</f>
        <v>0</v>
      </c>
      <c r="L426" s="63">
        <f>SUMIF(In!$B:$B,Stock!$B426,In!K:K)+K428</f>
        <v>0</v>
      </c>
      <c r="M426" s="63">
        <f>SUMIF(In!$B:$B,Stock!$B426,In!L:L)+L428</f>
        <v>0</v>
      </c>
      <c r="N426" s="63">
        <f>SUMIF(In!$B:$B,Stock!$B426,In!M:M)+M428</f>
        <v>0</v>
      </c>
      <c r="O426" s="63">
        <f>SUMIF(In!$B:$B,Stock!$B426,In!N:N)+N428</f>
        <v>0</v>
      </c>
      <c r="P426" s="63">
        <f>SUMIF(In!$B:$B,Stock!$B426,In!O:O)+O428</f>
        <v>0</v>
      </c>
      <c r="Q426" s="63">
        <f>SUMIF(In!$B:$B,Stock!$B426,In!P:P)+P428</f>
        <v>0</v>
      </c>
      <c r="R426" s="63">
        <f>SUMIF(In!$B:$B,Stock!$B426,In!Q:Q)+Q428</f>
        <v>0</v>
      </c>
      <c r="S426" s="63">
        <f>SUMIF(In!$B:$B,Stock!$B426,In!R:R)+R428</f>
        <v>0</v>
      </c>
      <c r="T426" s="63">
        <f>SUMIF(In!$B:$B,Stock!$B426,In!S:S)+S428</f>
        <v>0</v>
      </c>
      <c r="U426" s="63">
        <f>SUMIF(In!$B:$B,Stock!$B426,In!T:T)+T428</f>
        <v>0</v>
      </c>
      <c r="W426" s="64">
        <f t="shared" si="152"/>
        <v>0</v>
      </c>
      <c r="Z426" s="64">
        <f t="shared" si="156"/>
        <v>146</v>
      </c>
      <c r="AA426" s="74" t="str">
        <f>VLOOKUP($Z426,Master!$A:$B,2,FALSE)</f>
        <v>Celana Street Pita</v>
      </c>
    </row>
    <row r="427" spans="1:27" ht="15">
      <c r="A427" s="75" t="str">
        <f t="shared" si="153"/>
        <v>Celana Street PitaOUT</v>
      </c>
      <c r="B427" s="75" t="str">
        <f t="shared" si="154"/>
        <v>Celana Street Pita</v>
      </c>
      <c r="C427" s="52" t="s">
        <v>19</v>
      </c>
      <c r="D427" s="67">
        <f>SUMIF(Out!$B:$B,Stock!$B427,Out!C:C)</f>
        <v>0</v>
      </c>
      <c r="E427" s="67">
        <f>SUMIF(Out!$B:$B,Stock!$B427,Out!D:D)</f>
        <v>0</v>
      </c>
      <c r="F427" s="67">
        <f>SUMIF(Out!$B:$B,Stock!$B427,Out!E:E)</f>
        <v>0</v>
      </c>
      <c r="G427" s="67">
        <f>SUMIF(Out!$B:$B,Stock!$B427,Out!F:F)</f>
        <v>0</v>
      </c>
      <c r="H427" s="67">
        <f>SUMIF(Out!$B:$B,Stock!$B427,Out!G:G)</f>
        <v>0</v>
      </c>
      <c r="I427" s="67">
        <f>SUMIF(Out!$B:$B,Stock!$B427,Out!H:H)</f>
        <v>0</v>
      </c>
      <c r="J427" s="67">
        <f>SUMIF(Out!$B:$B,Stock!$B427,Out!I:I)</f>
        <v>0</v>
      </c>
      <c r="K427" s="67">
        <f>SUMIF(Out!$B:$B,Stock!$B427,Out!J:J)</f>
        <v>0</v>
      </c>
      <c r="L427" s="67">
        <f>SUMIF(Out!$B:$B,Stock!$B427,Out!K:K)</f>
        <v>0</v>
      </c>
      <c r="M427" s="67">
        <f>SUMIF(Out!$B:$B,Stock!$B427,Out!L:L)</f>
        <v>0</v>
      </c>
      <c r="N427" s="67">
        <f>SUMIF(Out!$B:$B,Stock!$B427,Out!M:M)</f>
        <v>0</v>
      </c>
      <c r="O427" s="67">
        <f>SUMIF(Out!$B:$B,Stock!$B427,Out!N:N)</f>
        <v>0</v>
      </c>
      <c r="P427" s="67">
        <f>SUMIF(Out!$B:$B,Stock!$B427,Out!O:O)</f>
        <v>0</v>
      </c>
      <c r="Q427" s="67">
        <f>SUMIF(Out!$B:$B,Stock!$B427,Out!P:P)</f>
        <v>0</v>
      </c>
      <c r="R427" s="67">
        <f>SUMIF(Out!$B:$B,Stock!$B427,Out!Q:Q)</f>
        <v>0</v>
      </c>
      <c r="S427" s="67">
        <f>SUMIF(Out!$B:$B,Stock!$B427,Out!R:R)</f>
        <v>0</v>
      </c>
      <c r="T427" s="67">
        <f>SUMIF(Out!$B:$B,Stock!$B427,Out!S:S)</f>
        <v>0</v>
      </c>
      <c r="U427" s="67">
        <f>SUMIF(Out!$B:$B,Stock!$B427,Out!T:T)</f>
        <v>0</v>
      </c>
      <c r="W427" s="68">
        <f t="shared" si="152"/>
        <v>0</v>
      </c>
      <c r="Z427" s="68">
        <f t="shared" si="156"/>
        <v>146</v>
      </c>
      <c r="AA427" s="76" t="str">
        <f>VLOOKUP($Z427,Master!$A:$B,2,FALSE)</f>
        <v>Celana Street Pita</v>
      </c>
    </row>
    <row r="428" spans="1:27" ht="15">
      <c r="A428" s="77" t="str">
        <f t="shared" si="153"/>
        <v>Celana Street PitaBALANCE</v>
      </c>
      <c r="B428" s="77" t="str">
        <f t="shared" si="154"/>
        <v>Celana Street Pita</v>
      </c>
      <c r="C428" s="53" t="s">
        <v>118</v>
      </c>
      <c r="D428" s="54">
        <f t="shared" ref="D428:U428" si="168">D426-D427</f>
        <v>0</v>
      </c>
      <c r="E428" s="54">
        <f t="shared" si="168"/>
        <v>0</v>
      </c>
      <c r="F428" s="54">
        <f t="shared" si="168"/>
        <v>0</v>
      </c>
      <c r="G428" s="54">
        <f t="shared" si="168"/>
        <v>0</v>
      </c>
      <c r="H428" s="54">
        <f t="shared" si="168"/>
        <v>0</v>
      </c>
      <c r="I428" s="54">
        <f t="shared" si="168"/>
        <v>0</v>
      </c>
      <c r="J428" s="54">
        <f t="shared" si="168"/>
        <v>0</v>
      </c>
      <c r="K428" s="54">
        <f t="shared" si="168"/>
        <v>0</v>
      </c>
      <c r="L428" s="54">
        <f t="shared" si="168"/>
        <v>0</v>
      </c>
      <c r="M428" s="54">
        <f t="shared" si="168"/>
        <v>0</v>
      </c>
      <c r="N428" s="54">
        <f t="shared" si="168"/>
        <v>0</v>
      </c>
      <c r="O428" s="54">
        <f t="shared" si="168"/>
        <v>0</v>
      </c>
      <c r="P428" s="54">
        <f t="shared" si="168"/>
        <v>0</v>
      </c>
      <c r="Q428" s="54">
        <f t="shared" si="168"/>
        <v>0</v>
      </c>
      <c r="R428" s="54">
        <f t="shared" si="168"/>
        <v>0</v>
      </c>
      <c r="S428" s="54">
        <f t="shared" si="168"/>
        <v>0</v>
      </c>
      <c r="T428" s="54">
        <f t="shared" si="168"/>
        <v>0</v>
      </c>
      <c r="U428" s="54">
        <f t="shared" si="168"/>
        <v>0</v>
      </c>
      <c r="W428" s="71">
        <f t="shared" si="152"/>
        <v>0</v>
      </c>
      <c r="Z428" s="71">
        <f t="shared" si="156"/>
        <v>146</v>
      </c>
      <c r="AA428" s="78" t="str">
        <f>VLOOKUP($Z428,Master!$A:$B,2,FALSE)</f>
        <v>Celana Street Pita</v>
      </c>
    </row>
    <row r="429" spans="1:27" ht="15">
      <c r="A429" s="73" t="str">
        <f t="shared" si="153"/>
        <v>Jeans PetitIN</v>
      </c>
      <c r="B429" s="73" t="str">
        <f t="shared" si="154"/>
        <v>Jeans Petit</v>
      </c>
      <c r="C429" s="51" t="s">
        <v>18</v>
      </c>
      <c r="D429" s="63">
        <f>SUMIF(In!$B:$B,Stock!$B429,In!C:C)</f>
        <v>0</v>
      </c>
      <c r="E429" s="63">
        <f>SUMIF(In!$B:$B,Stock!$B429,In!D:D)+D431</f>
        <v>0</v>
      </c>
      <c r="F429" s="63">
        <f>SUMIF(In!$B:$B,Stock!$B429,In!E:E)+E431</f>
        <v>0</v>
      </c>
      <c r="G429" s="63">
        <f>SUMIF(In!$B:$B,Stock!$B429,In!F:F)+F431</f>
        <v>0</v>
      </c>
      <c r="H429" s="63">
        <f>SUMIF(In!$B:$B,Stock!$B429,In!G:G)+G431</f>
        <v>0</v>
      </c>
      <c r="I429" s="63">
        <f>SUMIF(In!$B:$B,Stock!$B429,In!H:H)+H431</f>
        <v>0</v>
      </c>
      <c r="J429" s="63">
        <f>SUMIF(In!$B:$B,Stock!$B429,In!I:I)+I431</f>
        <v>0</v>
      </c>
      <c r="K429" s="63">
        <f>SUMIF(In!$B:$B,Stock!$B429,In!J:J)+J431</f>
        <v>0</v>
      </c>
      <c r="L429" s="63">
        <f>SUMIF(In!$B:$B,Stock!$B429,In!K:K)+K431</f>
        <v>0</v>
      </c>
      <c r="M429" s="63">
        <f>SUMIF(In!$B:$B,Stock!$B429,In!L:L)+L431</f>
        <v>0</v>
      </c>
      <c r="N429" s="63">
        <f>SUMIF(In!$B:$B,Stock!$B429,In!M:M)+M431</f>
        <v>0</v>
      </c>
      <c r="O429" s="63">
        <f>SUMIF(In!$B:$B,Stock!$B429,In!N:N)+N431</f>
        <v>0</v>
      </c>
      <c r="P429" s="63">
        <f>SUMIF(In!$B:$B,Stock!$B429,In!O:O)+O431</f>
        <v>0</v>
      </c>
      <c r="Q429" s="63">
        <f>SUMIF(In!$B:$B,Stock!$B429,In!P:P)+P431</f>
        <v>0</v>
      </c>
      <c r="R429" s="63">
        <f>SUMIF(In!$B:$B,Stock!$B429,In!Q:Q)+Q431</f>
        <v>0</v>
      </c>
      <c r="S429" s="63">
        <f>SUMIF(In!$B:$B,Stock!$B429,In!R:R)+R431</f>
        <v>0</v>
      </c>
      <c r="T429" s="63">
        <f>SUMIF(In!$B:$B,Stock!$B429,In!S:S)+S431</f>
        <v>0</v>
      </c>
      <c r="U429" s="63">
        <f>SUMIF(In!$B:$B,Stock!$B429,In!T:T)+T431</f>
        <v>0</v>
      </c>
      <c r="W429" s="64">
        <f t="shared" si="152"/>
        <v>0</v>
      </c>
      <c r="Z429" s="64">
        <f t="shared" si="156"/>
        <v>147</v>
      </c>
      <c r="AA429" s="74" t="str">
        <f>VLOOKUP($Z429,Master!$A:$B,2,FALSE)</f>
        <v>Jeans Petit</v>
      </c>
    </row>
    <row r="430" spans="1:27" ht="15">
      <c r="A430" s="75" t="str">
        <f t="shared" si="153"/>
        <v>Jeans PetitOUT</v>
      </c>
      <c r="B430" s="75" t="str">
        <f t="shared" si="154"/>
        <v>Jeans Petit</v>
      </c>
      <c r="C430" s="52" t="s">
        <v>19</v>
      </c>
      <c r="D430" s="67">
        <f>SUMIF(Out!$B:$B,Stock!$B430,Out!C:C)</f>
        <v>0</v>
      </c>
      <c r="E430" s="67">
        <f>SUMIF(Out!$B:$B,Stock!$B430,Out!D:D)</f>
        <v>0</v>
      </c>
      <c r="F430" s="67">
        <f>SUMIF(Out!$B:$B,Stock!$B430,Out!E:E)</f>
        <v>0</v>
      </c>
      <c r="G430" s="67">
        <f>SUMIF(Out!$B:$B,Stock!$B430,Out!F:F)</f>
        <v>0</v>
      </c>
      <c r="H430" s="67">
        <f>SUMIF(Out!$B:$B,Stock!$B430,Out!G:G)</f>
        <v>0</v>
      </c>
      <c r="I430" s="67">
        <f>SUMIF(Out!$B:$B,Stock!$B430,Out!H:H)</f>
        <v>0</v>
      </c>
      <c r="J430" s="67">
        <f>SUMIF(Out!$B:$B,Stock!$B430,Out!I:I)</f>
        <v>0</v>
      </c>
      <c r="K430" s="67">
        <f>SUMIF(Out!$B:$B,Stock!$B430,Out!J:J)</f>
        <v>0</v>
      </c>
      <c r="L430" s="67">
        <f>SUMIF(Out!$B:$B,Stock!$B430,Out!K:K)</f>
        <v>0</v>
      </c>
      <c r="M430" s="67">
        <f>SUMIF(Out!$B:$B,Stock!$B430,Out!L:L)</f>
        <v>0</v>
      </c>
      <c r="N430" s="67">
        <f>SUMIF(Out!$B:$B,Stock!$B430,Out!M:M)</f>
        <v>0</v>
      </c>
      <c r="O430" s="67">
        <f>SUMIF(Out!$B:$B,Stock!$B430,Out!N:N)</f>
        <v>0</v>
      </c>
      <c r="P430" s="67">
        <f>SUMIF(Out!$B:$B,Stock!$B430,Out!O:O)</f>
        <v>0</v>
      </c>
      <c r="Q430" s="67">
        <f>SUMIF(Out!$B:$B,Stock!$B430,Out!P:P)</f>
        <v>0</v>
      </c>
      <c r="R430" s="67">
        <f>SUMIF(Out!$B:$B,Stock!$B430,Out!Q:Q)</f>
        <v>0</v>
      </c>
      <c r="S430" s="67">
        <f>SUMIF(Out!$B:$B,Stock!$B430,Out!R:R)</f>
        <v>0</v>
      </c>
      <c r="T430" s="67">
        <f>SUMIF(Out!$B:$B,Stock!$B430,Out!S:S)</f>
        <v>0</v>
      </c>
      <c r="U430" s="67">
        <f>SUMIF(Out!$B:$B,Stock!$B430,Out!T:T)</f>
        <v>0</v>
      </c>
      <c r="W430" s="68">
        <f t="shared" si="152"/>
        <v>0</v>
      </c>
      <c r="Z430" s="68">
        <f t="shared" si="156"/>
        <v>147</v>
      </c>
      <c r="AA430" s="76" t="str">
        <f>VLOOKUP($Z430,Master!$A:$B,2,FALSE)</f>
        <v>Jeans Petit</v>
      </c>
    </row>
    <row r="431" spans="1:27" ht="15">
      <c r="A431" s="77" t="str">
        <f t="shared" si="153"/>
        <v>Jeans PetitBALANCE</v>
      </c>
      <c r="B431" s="77" t="str">
        <f t="shared" si="154"/>
        <v>Jeans Petit</v>
      </c>
      <c r="C431" s="53" t="s">
        <v>118</v>
      </c>
      <c r="D431" s="54">
        <f t="shared" ref="D431:U431" si="169">D429-D430</f>
        <v>0</v>
      </c>
      <c r="E431" s="54">
        <f t="shared" si="169"/>
        <v>0</v>
      </c>
      <c r="F431" s="54">
        <f t="shared" si="169"/>
        <v>0</v>
      </c>
      <c r="G431" s="54">
        <f t="shared" si="169"/>
        <v>0</v>
      </c>
      <c r="H431" s="54">
        <f t="shared" si="169"/>
        <v>0</v>
      </c>
      <c r="I431" s="54">
        <f t="shared" si="169"/>
        <v>0</v>
      </c>
      <c r="J431" s="54">
        <f t="shared" si="169"/>
        <v>0</v>
      </c>
      <c r="K431" s="54">
        <f t="shared" si="169"/>
        <v>0</v>
      </c>
      <c r="L431" s="54">
        <f t="shared" si="169"/>
        <v>0</v>
      </c>
      <c r="M431" s="54">
        <f t="shared" si="169"/>
        <v>0</v>
      </c>
      <c r="N431" s="54">
        <f t="shared" si="169"/>
        <v>0</v>
      </c>
      <c r="O431" s="54">
        <f t="shared" si="169"/>
        <v>0</v>
      </c>
      <c r="P431" s="54">
        <f t="shared" si="169"/>
        <v>0</v>
      </c>
      <c r="Q431" s="54">
        <f t="shared" si="169"/>
        <v>0</v>
      </c>
      <c r="R431" s="54">
        <f t="shared" si="169"/>
        <v>0</v>
      </c>
      <c r="S431" s="54">
        <f t="shared" si="169"/>
        <v>0</v>
      </c>
      <c r="T431" s="54">
        <f t="shared" si="169"/>
        <v>0</v>
      </c>
      <c r="U431" s="54">
        <f t="shared" si="169"/>
        <v>0</v>
      </c>
      <c r="W431" s="71">
        <f t="shared" si="152"/>
        <v>0</v>
      </c>
      <c r="Z431" s="71">
        <f t="shared" si="156"/>
        <v>147</v>
      </c>
      <c r="AA431" s="78" t="str">
        <f>VLOOKUP($Z431,Master!$A:$B,2,FALSE)</f>
        <v>Jeans Petit</v>
      </c>
    </row>
    <row r="432" spans="1:27" ht="15">
      <c r="A432" s="73" t="str">
        <f t="shared" si="153"/>
        <v>Daster SerutIN</v>
      </c>
      <c r="B432" s="73" t="str">
        <f t="shared" si="154"/>
        <v>Daster Serut</v>
      </c>
      <c r="C432" s="51" t="s">
        <v>18</v>
      </c>
      <c r="D432" s="63">
        <f>SUMIF(In!$B:$B,Stock!$B432,In!C:C)</f>
        <v>0</v>
      </c>
      <c r="E432" s="63">
        <f>SUMIF(In!$B:$B,Stock!$B432,In!D:D)+D434</f>
        <v>0</v>
      </c>
      <c r="F432" s="63">
        <f>SUMIF(In!$B:$B,Stock!$B432,In!E:E)+E434</f>
        <v>0</v>
      </c>
      <c r="G432" s="63">
        <f>SUMIF(In!$B:$B,Stock!$B432,In!F:F)+F434</f>
        <v>0</v>
      </c>
      <c r="H432" s="63">
        <f>SUMIF(In!$B:$B,Stock!$B432,In!G:G)+G434</f>
        <v>0</v>
      </c>
      <c r="I432" s="63">
        <f>SUMIF(In!$B:$B,Stock!$B432,In!H:H)+H434</f>
        <v>0</v>
      </c>
      <c r="J432" s="63">
        <f>SUMIF(In!$B:$B,Stock!$B432,In!I:I)+I434</f>
        <v>0</v>
      </c>
      <c r="K432" s="63">
        <f>SUMIF(In!$B:$B,Stock!$B432,In!J:J)+J434</f>
        <v>0</v>
      </c>
      <c r="L432" s="63">
        <f>SUMIF(In!$B:$B,Stock!$B432,In!K:K)+K434</f>
        <v>0</v>
      </c>
      <c r="M432" s="63">
        <f>SUMIF(In!$B:$B,Stock!$B432,In!L:L)+L434</f>
        <v>0</v>
      </c>
      <c r="N432" s="63">
        <f>SUMIF(In!$B:$B,Stock!$B432,In!M:M)+M434</f>
        <v>0</v>
      </c>
      <c r="O432" s="63">
        <f>SUMIF(In!$B:$B,Stock!$B432,In!N:N)+N434</f>
        <v>0</v>
      </c>
      <c r="P432" s="63">
        <f>SUMIF(In!$B:$B,Stock!$B432,In!O:O)+O434</f>
        <v>0</v>
      </c>
      <c r="Q432" s="63">
        <f>SUMIF(In!$B:$B,Stock!$B432,In!P:P)+P434</f>
        <v>0</v>
      </c>
      <c r="R432" s="63">
        <f>SUMIF(In!$B:$B,Stock!$B432,In!Q:Q)+Q434</f>
        <v>0</v>
      </c>
      <c r="S432" s="63">
        <f>SUMIF(In!$B:$B,Stock!$B432,In!R:R)+R434</f>
        <v>0</v>
      </c>
      <c r="T432" s="63">
        <f>SUMIF(In!$B:$B,Stock!$B432,In!S:S)+S434</f>
        <v>0</v>
      </c>
      <c r="U432" s="63">
        <f>SUMIF(In!$B:$B,Stock!$B432,In!T:T)+T434</f>
        <v>0</v>
      </c>
      <c r="W432" s="64">
        <f t="shared" si="152"/>
        <v>0</v>
      </c>
      <c r="Z432" s="64">
        <f t="shared" si="156"/>
        <v>148</v>
      </c>
      <c r="AA432" s="74" t="str">
        <f>VLOOKUP($Z432,Master!$A:$B,2,FALSE)</f>
        <v>Daster Serut</v>
      </c>
    </row>
    <row r="433" spans="1:27" ht="15">
      <c r="A433" s="75" t="str">
        <f t="shared" si="153"/>
        <v>Daster SerutOUT</v>
      </c>
      <c r="B433" s="75" t="str">
        <f t="shared" si="154"/>
        <v>Daster Serut</v>
      </c>
      <c r="C433" s="52" t="s">
        <v>19</v>
      </c>
      <c r="D433" s="67">
        <f>SUMIF(Out!$B:$B,Stock!$B433,Out!C:C)</f>
        <v>0</v>
      </c>
      <c r="E433" s="67">
        <f>SUMIF(Out!$B:$B,Stock!$B433,Out!D:D)</f>
        <v>0</v>
      </c>
      <c r="F433" s="67">
        <f>SUMIF(Out!$B:$B,Stock!$B433,Out!E:E)</f>
        <v>0</v>
      </c>
      <c r="G433" s="67">
        <f>SUMIF(Out!$B:$B,Stock!$B433,Out!F:F)</f>
        <v>0</v>
      </c>
      <c r="H433" s="67">
        <f>SUMIF(Out!$B:$B,Stock!$B433,Out!G:G)</f>
        <v>0</v>
      </c>
      <c r="I433" s="67">
        <f>SUMIF(Out!$B:$B,Stock!$B433,Out!H:H)</f>
        <v>0</v>
      </c>
      <c r="J433" s="67">
        <f>SUMIF(Out!$B:$B,Stock!$B433,Out!I:I)</f>
        <v>0</v>
      </c>
      <c r="K433" s="67">
        <f>SUMIF(Out!$B:$B,Stock!$B433,Out!J:J)</f>
        <v>0</v>
      </c>
      <c r="L433" s="67">
        <f>SUMIF(Out!$B:$B,Stock!$B433,Out!K:K)</f>
        <v>0</v>
      </c>
      <c r="M433" s="67">
        <f>SUMIF(Out!$B:$B,Stock!$B433,Out!L:L)</f>
        <v>0</v>
      </c>
      <c r="N433" s="67">
        <f>SUMIF(Out!$B:$B,Stock!$B433,Out!M:M)</f>
        <v>0</v>
      </c>
      <c r="O433" s="67">
        <f>SUMIF(Out!$B:$B,Stock!$B433,Out!N:N)</f>
        <v>0</v>
      </c>
      <c r="P433" s="67">
        <f>SUMIF(Out!$B:$B,Stock!$B433,Out!O:O)</f>
        <v>0</v>
      </c>
      <c r="Q433" s="67">
        <f>SUMIF(Out!$B:$B,Stock!$B433,Out!P:P)</f>
        <v>0</v>
      </c>
      <c r="R433" s="67">
        <f>SUMIF(Out!$B:$B,Stock!$B433,Out!Q:Q)</f>
        <v>0</v>
      </c>
      <c r="S433" s="67">
        <f>SUMIF(Out!$B:$B,Stock!$B433,Out!R:R)</f>
        <v>0</v>
      </c>
      <c r="T433" s="67">
        <f>SUMIF(Out!$B:$B,Stock!$B433,Out!S:S)</f>
        <v>0</v>
      </c>
      <c r="U433" s="67">
        <f>SUMIF(Out!$B:$B,Stock!$B433,Out!T:T)</f>
        <v>0</v>
      </c>
      <c r="W433" s="68">
        <f t="shared" si="152"/>
        <v>0</v>
      </c>
      <c r="Z433" s="68">
        <f t="shared" si="156"/>
        <v>148</v>
      </c>
      <c r="AA433" s="76" t="str">
        <f>VLOOKUP($Z433,Master!$A:$B,2,FALSE)</f>
        <v>Daster Serut</v>
      </c>
    </row>
    <row r="434" spans="1:27" ht="15">
      <c r="A434" s="77" t="str">
        <f t="shared" si="153"/>
        <v>Daster SerutBALANCE</v>
      </c>
      <c r="B434" s="77" t="str">
        <f t="shared" si="154"/>
        <v>Daster Serut</v>
      </c>
      <c r="C434" s="53" t="s">
        <v>118</v>
      </c>
      <c r="D434" s="54">
        <f t="shared" ref="D434:U434" si="170">D432-D433</f>
        <v>0</v>
      </c>
      <c r="E434" s="54">
        <f t="shared" si="170"/>
        <v>0</v>
      </c>
      <c r="F434" s="54">
        <f t="shared" si="170"/>
        <v>0</v>
      </c>
      <c r="G434" s="54">
        <f t="shared" si="170"/>
        <v>0</v>
      </c>
      <c r="H434" s="54">
        <f t="shared" si="170"/>
        <v>0</v>
      </c>
      <c r="I434" s="54">
        <f t="shared" si="170"/>
        <v>0</v>
      </c>
      <c r="J434" s="54">
        <f t="shared" si="170"/>
        <v>0</v>
      </c>
      <c r="K434" s="54">
        <f t="shared" si="170"/>
        <v>0</v>
      </c>
      <c r="L434" s="54">
        <f t="shared" si="170"/>
        <v>0</v>
      </c>
      <c r="M434" s="54">
        <f t="shared" si="170"/>
        <v>0</v>
      </c>
      <c r="N434" s="54">
        <f t="shared" si="170"/>
        <v>0</v>
      </c>
      <c r="O434" s="54">
        <f t="shared" si="170"/>
        <v>0</v>
      </c>
      <c r="P434" s="54">
        <f t="shared" si="170"/>
        <v>0</v>
      </c>
      <c r="Q434" s="54">
        <f t="shared" si="170"/>
        <v>0</v>
      </c>
      <c r="R434" s="54">
        <f t="shared" si="170"/>
        <v>0</v>
      </c>
      <c r="S434" s="54">
        <f t="shared" si="170"/>
        <v>0</v>
      </c>
      <c r="T434" s="54">
        <f t="shared" si="170"/>
        <v>0</v>
      </c>
      <c r="U434" s="54">
        <f t="shared" si="170"/>
        <v>0</v>
      </c>
      <c r="W434" s="71">
        <f t="shared" si="152"/>
        <v>0</v>
      </c>
      <c r="Z434" s="71">
        <f t="shared" si="156"/>
        <v>148</v>
      </c>
      <c r="AA434" s="78" t="str">
        <f>VLOOKUP($Z434,Master!$A:$B,2,FALSE)</f>
        <v>Daster Serut</v>
      </c>
    </row>
    <row r="435" spans="1:27" ht="15">
      <c r="A435" s="73" t="str">
        <f t="shared" si="153"/>
        <v>Daster KecipirIN</v>
      </c>
      <c r="B435" s="73" t="str">
        <f t="shared" si="154"/>
        <v>Daster Kecipir</v>
      </c>
      <c r="C435" s="51" t="s">
        <v>18</v>
      </c>
      <c r="D435" s="63">
        <f>SUMIF(In!$B:$B,Stock!$B435,In!C:C)</f>
        <v>0</v>
      </c>
      <c r="E435" s="63">
        <f>SUMIF(In!$B:$B,Stock!$B435,In!D:D)+D437</f>
        <v>0</v>
      </c>
      <c r="F435" s="63">
        <f>SUMIF(In!$B:$B,Stock!$B435,In!E:E)+E437</f>
        <v>0</v>
      </c>
      <c r="G435" s="63">
        <f>SUMIF(In!$B:$B,Stock!$B435,In!F:F)+F437</f>
        <v>0</v>
      </c>
      <c r="H435" s="63">
        <f>SUMIF(In!$B:$B,Stock!$B435,In!G:G)+G437</f>
        <v>0</v>
      </c>
      <c r="I435" s="63">
        <f>SUMIF(In!$B:$B,Stock!$B435,In!H:H)+H437</f>
        <v>0</v>
      </c>
      <c r="J435" s="63">
        <f>SUMIF(In!$B:$B,Stock!$B435,In!I:I)+I437</f>
        <v>0</v>
      </c>
      <c r="K435" s="63">
        <f>SUMIF(In!$B:$B,Stock!$B435,In!J:J)+J437</f>
        <v>0</v>
      </c>
      <c r="L435" s="63">
        <f>SUMIF(In!$B:$B,Stock!$B435,In!K:K)+K437</f>
        <v>0</v>
      </c>
      <c r="M435" s="63">
        <f>SUMIF(In!$B:$B,Stock!$B435,In!L:L)+L437</f>
        <v>0</v>
      </c>
      <c r="N435" s="63">
        <f>SUMIF(In!$B:$B,Stock!$B435,In!M:M)+M437</f>
        <v>0</v>
      </c>
      <c r="O435" s="63">
        <f>SUMIF(In!$B:$B,Stock!$B435,In!N:N)+N437</f>
        <v>0</v>
      </c>
      <c r="P435" s="63">
        <f>SUMIF(In!$B:$B,Stock!$B435,In!O:O)+O437</f>
        <v>0</v>
      </c>
      <c r="Q435" s="63">
        <f>SUMIF(In!$B:$B,Stock!$B435,In!P:P)+P437</f>
        <v>0</v>
      </c>
      <c r="R435" s="63">
        <f>SUMIF(In!$B:$B,Stock!$B435,In!Q:Q)+Q437</f>
        <v>0</v>
      </c>
      <c r="S435" s="63">
        <f>SUMIF(In!$B:$B,Stock!$B435,In!R:R)+R437</f>
        <v>0</v>
      </c>
      <c r="T435" s="63">
        <f>SUMIF(In!$B:$B,Stock!$B435,In!S:S)+S437</f>
        <v>0</v>
      </c>
      <c r="U435" s="63">
        <f>SUMIF(In!$B:$B,Stock!$B435,In!T:T)+T437</f>
        <v>0</v>
      </c>
      <c r="W435" s="64">
        <f t="shared" si="152"/>
        <v>0</v>
      </c>
      <c r="Z435" s="64">
        <f t="shared" si="156"/>
        <v>149</v>
      </c>
      <c r="AA435" s="74" t="str">
        <f>VLOOKUP($Z435,Master!$A:$B,2,FALSE)</f>
        <v>Daster Kecipir</v>
      </c>
    </row>
    <row r="436" spans="1:27" ht="15">
      <c r="A436" s="75" t="str">
        <f t="shared" si="153"/>
        <v>Daster KecipirOUT</v>
      </c>
      <c r="B436" s="75" t="str">
        <f t="shared" si="154"/>
        <v>Daster Kecipir</v>
      </c>
      <c r="C436" s="52" t="s">
        <v>19</v>
      </c>
      <c r="D436" s="67">
        <f>SUMIF(Out!$B:$B,Stock!$B436,Out!C:C)</f>
        <v>0</v>
      </c>
      <c r="E436" s="67">
        <f>SUMIF(Out!$B:$B,Stock!$B436,Out!D:D)</f>
        <v>0</v>
      </c>
      <c r="F436" s="67">
        <f>SUMIF(Out!$B:$B,Stock!$B436,Out!E:E)</f>
        <v>0</v>
      </c>
      <c r="G436" s="67">
        <f>SUMIF(Out!$B:$B,Stock!$B436,Out!F:F)</f>
        <v>0</v>
      </c>
      <c r="H436" s="67">
        <f>SUMIF(Out!$B:$B,Stock!$B436,Out!G:G)</f>
        <v>0</v>
      </c>
      <c r="I436" s="67">
        <f>SUMIF(Out!$B:$B,Stock!$B436,Out!H:H)</f>
        <v>0</v>
      </c>
      <c r="J436" s="67">
        <f>SUMIF(Out!$B:$B,Stock!$B436,Out!I:I)</f>
        <v>0</v>
      </c>
      <c r="K436" s="67">
        <f>SUMIF(Out!$B:$B,Stock!$B436,Out!J:J)</f>
        <v>0</v>
      </c>
      <c r="L436" s="67">
        <f>SUMIF(Out!$B:$B,Stock!$B436,Out!K:K)</f>
        <v>0</v>
      </c>
      <c r="M436" s="67">
        <f>SUMIF(Out!$B:$B,Stock!$B436,Out!L:L)</f>
        <v>0</v>
      </c>
      <c r="N436" s="67">
        <f>SUMIF(Out!$B:$B,Stock!$B436,Out!M:M)</f>
        <v>0</v>
      </c>
      <c r="O436" s="67">
        <f>SUMIF(Out!$B:$B,Stock!$B436,Out!N:N)</f>
        <v>0</v>
      </c>
      <c r="P436" s="67">
        <f>SUMIF(Out!$B:$B,Stock!$B436,Out!O:O)</f>
        <v>0</v>
      </c>
      <c r="Q436" s="67">
        <f>SUMIF(Out!$B:$B,Stock!$B436,Out!P:P)</f>
        <v>0</v>
      </c>
      <c r="R436" s="67">
        <f>SUMIF(Out!$B:$B,Stock!$B436,Out!Q:Q)</f>
        <v>0</v>
      </c>
      <c r="S436" s="67">
        <f>SUMIF(Out!$B:$B,Stock!$B436,Out!R:R)</f>
        <v>0</v>
      </c>
      <c r="T436" s="67">
        <f>SUMIF(Out!$B:$B,Stock!$B436,Out!S:S)</f>
        <v>0</v>
      </c>
      <c r="U436" s="67">
        <f>SUMIF(Out!$B:$B,Stock!$B436,Out!T:T)</f>
        <v>0</v>
      </c>
      <c r="W436" s="68">
        <f t="shared" si="152"/>
        <v>0</v>
      </c>
      <c r="Z436" s="68">
        <f t="shared" si="156"/>
        <v>149</v>
      </c>
      <c r="AA436" s="76" t="str">
        <f>VLOOKUP($Z436,Master!$A:$B,2,FALSE)</f>
        <v>Daster Kecipir</v>
      </c>
    </row>
    <row r="437" spans="1:27" ht="15">
      <c r="A437" s="77" t="str">
        <f t="shared" si="153"/>
        <v>Daster KecipirBALANCE</v>
      </c>
      <c r="B437" s="77" t="str">
        <f t="shared" si="154"/>
        <v>Daster Kecipir</v>
      </c>
      <c r="C437" s="53" t="s">
        <v>118</v>
      </c>
      <c r="D437" s="54">
        <f t="shared" ref="D437:U437" si="171">D435-D436</f>
        <v>0</v>
      </c>
      <c r="E437" s="54">
        <f t="shared" si="171"/>
        <v>0</v>
      </c>
      <c r="F437" s="54">
        <f t="shared" si="171"/>
        <v>0</v>
      </c>
      <c r="G437" s="54">
        <f t="shared" si="171"/>
        <v>0</v>
      </c>
      <c r="H437" s="54">
        <f t="shared" si="171"/>
        <v>0</v>
      </c>
      <c r="I437" s="54">
        <f t="shared" si="171"/>
        <v>0</v>
      </c>
      <c r="J437" s="54">
        <f t="shared" si="171"/>
        <v>0</v>
      </c>
      <c r="K437" s="54">
        <f t="shared" si="171"/>
        <v>0</v>
      </c>
      <c r="L437" s="54">
        <f t="shared" si="171"/>
        <v>0</v>
      </c>
      <c r="M437" s="54">
        <f t="shared" si="171"/>
        <v>0</v>
      </c>
      <c r="N437" s="54">
        <f t="shared" si="171"/>
        <v>0</v>
      </c>
      <c r="O437" s="54">
        <f t="shared" si="171"/>
        <v>0</v>
      </c>
      <c r="P437" s="54">
        <f t="shared" si="171"/>
        <v>0</v>
      </c>
      <c r="Q437" s="54">
        <f t="shared" si="171"/>
        <v>0</v>
      </c>
      <c r="R437" s="54">
        <f t="shared" si="171"/>
        <v>0</v>
      </c>
      <c r="S437" s="54">
        <f t="shared" si="171"/>
        <v>0</v>
      </c>
      <c r="T437" s="54">
        <f t="shared" si="171"/>
        <v>0</v>
      </c>
      <c r="U437" s="54">
        <f t="shared" si="171"/>
        <v>0</v>
      </c>
      <c r="W437" s="71">
        <f t="shared" si="152"/>
        <v>0</v>
      </c>
      <c r="Z437" s="71">
        <f t="shared" si="156"/>
        <v>149</v>
      </c>
      <c r="AA437" s="78" t="str">
        <f>VLOOKUP($Z437,Master!$A:$B,2,FALSE)</f>
        <v>Daster Kecipir</v>
      </c>
    </row>
    <row r="438" spans="1:27" ht="15">
      <c r="A438" s="73" t="str">
        <f t="shared" si="153"/>
        <v>fatin anakIN</v>
      </c>
      <c r="B438" s="73" t="str">
        <f t="shared" si="154"/>
        <v>fatin anak</v>
      </c>
      <c r="C438" s="51" t="s">
        <v>18</v>
      </c>
      <c r="D438" s="63">
        <f>SUMIF(In!$B:$B,Stock!$B438,In!C:C)</f>
        <v>0</v>
      </c>
      <c r="E438" s="63">
        <f>SUMIF(In!$B:$B,Stock!$B438,In!D:D)+D440</f>
        <v>0</v>
      </c>
      <c r="F438" s="63">
        <f>SUMIF(In!$B:$B,Stock!$B438,In!E:E)+E440</f>
        <v>0</v>
      </c>
      <c r="G438" s="63">
        <f>SUMIF(In!$B:$B,Stock!$B438,In!F:F)+F440</f>
        <v>0</v>
      </c>
      <c r="H438" s="63">
        <f>SUMIF(In!$B:$B,Stock!$B438,In!G:G)+G440</f>
        <v>0</v>
      </c>
      <c r="I438" s="63">
        <f>SUMIF(In!$B:$B,Stock!$B438,In!H:H)+H440</f>
        <v>0</v>
      </c>
      <c r="J438" s="63">
        <f>SUMIF(In!$B:$B,Stock!$B438,In!I:I)+I440</f>
        <v>0</v>
      </c>
      <c r="K438" s="63">
        <f>SUMIF(In!$B:$B,Stock!$B438,In!J:J)+J440</f>
        <v>0</v>
      </c>
      <c r="L438" s="63">
        <f>SUMIF(In!$B:$B,Stock!$B438,In!K:K)+K440</f>
        <v>0</v>
      </c>
      <c r="M438" s="63">
        <f>SUMIF(In!$B:$B,Stock!$B438,In!L:L)+L440</f>
        <v>0</v>
      </c>
      <c r="N438" s="63">
        <f>SUMIF(In!$B:$B,Stock!$B438,In!M:M)+M440</f>
        <v>0</v>
      </c>
      <c r="O438" s="63">
        <f>SUMIF(In!$B:$B,Stock!$B438,In!N:N)+N440</f>
        <v>0</v>
      </c>
      <c r="P438" s="63">
        <f>SUMIF(In!$B:$B,Stock!$B438,In!O:O)+O440</f>
        <v>0</v>
      </c>
      <c r="Q438" s="63">
        <f>SUMIF(In!$B:$B,Stock!$B438,In!P:P)+P440</f>
        <v>0</v>
      </c>
      <c r="R438" s="63">
        <f>SUMIF(In!$B:$B,Stock!$B438,In!Q:Q)+Q440</f>
        <v>0</v>
      </c>
      <c r="S438" s="63">
        <f>SUMIF(In!$B:$B,Stock!$B438,In!R:R)+R440</f>
        <v>0</v>
      </c>
      <c r="T438" s="63">
        <f>SUMIF(In!$B:$B,Stock!$B438,In!S:S)+S440</f>
        <v>0</v>
      </c>
      <c r="U438" s="63">
        <f>SUMIF(In!$B:$B,Stock!$B438,In!T:T)+T440</f>
        <v>0</v>
      </c>
      <c r="W438" s="64">
        <f t="shared" si="152"/>
        <v>0</v>
      </c>
      <c r="Z438" s="64">
        <f t="shared" si="156"/>
        <v>150</v>
      </c>
      <c r="AA438" s="74" t="str">
        <f>VLOOKUP($Z438,Master!$A:$B,2,FALSE)</f>
        <v>fatin anak</v>
      </c>
    </row>
    <row r="439" spans="1:27" ht="15">
      <c r="A439" s="75" t="str">
        <f t="shared" si="153"/>
        <v>fatin anakOUT</v>
      </c>
      <c r="B439" s="75" t="str">
        <f t="shared" si="154"/>
        <v>fatin anak</v>
      </c>
      <c r="C439" s="52" t="s">
        <v>19</v>
      </c>
      <c r="D439" s="67">
        <f>SUMIF(Out!$B:$B,Stock!$B439,Out!C:C)</f>
        <v>0</v>
      </c>
      <c r="E439" s="67">
        <f>SUMIF(Out!$B:$B,Stock!$B439,Out!D:D)</f>
        <v>0</v>
      </c>
      <c r="F439" s="67">
        <f>SUMIF(Out!$B:$B,Stock!$B439,Out!E:E)</f>
        <v>0</v>
      </c>
      <c r="G439" s="67">
        <f>SUMIF(Out!$B:$B,Stock!$B439,Out!F:F)</f>
        <v>0</v>
      </c>
      <c r="H439" s="67">
        <f>SUMIF(Out!$B:$B,Stock!$B439,Out!G:G)</f>
        <v>0</v>
      </c>
      <c r="I439" s="67">
        <f>SUMIF(Out!$B:$B,Stock!$B439,Out!H:H)</f>
        <v>0</v>
      </c>
      <c r="J439" s="67">
        <f>SUMIF(Out!$B:$B,Stock!$B439,Out!I:I)</f>
        <v>0</v>
      </c>
      <c r="K439" s="67">
        <f>SUMIF(Out!$B:$B,Stock!$B439,Out!J:J)</f>
        <v>0</v>
      </c>
      <c r="L439" s="67">
        <f>SUMIF(Out!$B:$B,Stock!$B439,Out!K:K)</f>
        <v>0</v>
      </c>
      <c r="M439" s="67">
        <f>SUMIF(Out!$B:$B,Stock!$B439,Out!L:L)</f>
        <v>0</v>
      </c>
      <c r="N439" s="67">
        <f>SUMIF(Out!$B:$B,Stock!$B439,Out!M:M)</f>
        <v>0</v>
      </c>
      <c r="O439" s="67">
        <f>SUMIF(Out!$B:$B,Stock!$B439,Out!N:N)</f>
        <v>0</v>
      </c>
      <c r="P439" s="67">
        <f>SUMIF(Out!$B:$B,Stock!$B439,Out!O:O)</f>
        <v>0</v>
      </c>
      <c r="Q439" s="67">
        <f>SUMIF(Out!$B:$B,Stock!$B439,Out!P:P)</f>
        <v>0</v>
      </c>
      <c r="R439" s="67">
        <f>SUMIF(Out!$B:$B,Stock!$B439,Out!Q:Q)</f>
        <v>0</v>
      </c>
      <c r="S439" s="67">
        <f>SUMIF(Out!$B:$B,Stock!$B439,Out!R:R)</f>
        <v>0</v>
      </c>
      <c r="T439" s="67">
        <f>SUMIF(Out!$B:$B,Stock!$B439,Out!S:S)</f>
        <v>0</v>
      </c>
      <c r="U439" s="67">
        <f>SUMIF(Out!$B:$B,Stock!$B439,Out!T:T)</f>
        <v>0</v>
      </c>
      <c r="W439" s="68">
        <f t="shared" si="152"/>
        <v>0</v>
      </c>
      <c r="Z439" s="68">
        <f t="shared" si="156"/>
        <v>150</v>
      </c>
      <c r="AA439" s="76" t="str">
        <f>VLOOKUP($Z439,Master!$A:$B,2,FALSE)</f>
        <v>fatin anak</v>
      </c>
    </row>
    <row r="440" spans="1:27" ht="15">
      <c r="A440" s="77" t="str">
        <f t="shared" si="153"/>
        <v>fatin anakBALANCE</v>
      </c>
      <c r="B440" s="77" t="str">
        <f t="shared" si="154"/>
        <v>fatin anak</v>
      </c>
      <c r="C440" s="53" t="s">
        <v>118</v>
      </c>
      <c r="D440" s="54">
        <f t="shared" ref="D440:U440" si="172">D438-D439</f>
        <v>0</v>
      </c>
      <c r="E440" s="54">
        <f t="shared" si="172"/>
        <v>0</v>
      </c>
      <c r="F440" s="54">
        <f t="shared" si="172"/>
        <v>0</v>
      </c>
      <c r="G440" s="54">
        <f t="shared" si="172"/>
        <v>0</v>
      </c>
      <c r="H440" s="54">
        <f t="shared" si="172"/>
        <v>0</v>
      </c>
      <c r="I440" s="54">
        <f t="shared" si="172"/>
        <v>0</v>
      </c>
      <c r="J440" s="54">
        <f t="shared" si="172"/>
        <v>0</v>
      </c>
      <c r="K440" s="54">
        <f t="shared" si="172"/>
        <v>0</v>
      </c>
      <c r="L440" s="54">
        <f t="shared" si="172"/>
        <v>0</v>
      </c>
      <c r="M440" s="54">
        <f t="shared" si="172"/>
        <v>0</v>
      </c>
      <c r="N440" s="54">
        <f t="shared" si="172"/>
        <v>0</v>
      </c>
      <c r="O440" s="54">
        <f t="shared" si="172"/>
        <v>0</v>
      </c>
      <c r="P440" s="54">
        <f t="shared" si="172"/>
        <v>0</v>
      </c>
      <c r="Q440" s="54">
        <f t="shared" si="172"/>
        <v>0</v>
      </c>
      <c r="R440" s="54">
        <f t="shared" si="172"/>
        <v>0</v>
      </c>
      <c r="S440" s="54">
        <f t="shared" si="172"/>
        <v>0</v>
      </c>
      <c r="T440" s="54">
        <f t="shared" si="172"/>
        <v>0</v>
      </c>
      <c r="U440" s="54">
        <f t="shared" si="172"/>
        <v>0</v>
      </c>
      <c r="W440" s="71">
        <f t="shared" si="152"/>
        <v>0</v>
      </c>
      <c r="Z440" s="71">
        <f t="shared" si="156"/>
        <v>150</v>
      </c>
      <c r="AA440" s="78" t="str">
        <f>VLOOKUP($Z440,Master!$A:$B,2,FALSE)</f>
        <v>fatin anak</v>
      </c>
    </row>
    <row r="441" spans="1:27" ht="15">
      <c r="A441" s="73" t="str">
        <f t="shared" si="153"/>
        <v>Daster DL KringkelIN</v>
      </c>
      <c r="B441" s="73" t="str">
        <f t="shared" si="154"/>
        <v>Daster DL Kringkel</v>
      </c>
      <c r="C441" s="51" t="s">
        <v>18</v>
      </c>
      <c r="D441" s="63">
        <f>SUMIF(In!$B:$B,Stock!$B441,In!C:C)</f>
        <v>0</v>
      </c>
      <c r="E441" s="63">
        <f>SUMIF(In!$B:$B,Stock!$B441,In!D:D)+D443</f>
        <v>0</v>
      </c>
      <c r="F441" s="63">
        <f>SUMIF(In!$B:$B,Stock!$B441,In!E:E)+E443</f>
        <v>0</v>
      </c>
      <c r="G441" s="63">
        <f>SUMIF(In!$B:$B,Stock!$B441,In!F:F)+F443</f>
        <v>0</v>
      </c>
      <c r="H441" s="63">
        <f>SUMIF(In!$B:$B,Stock!$B441,In!G:G)+G443</f>
        <v>0</v>
      </c>
      <c r="I441" s="63">
        <f>SUMIF(In!$B:$B,Stock!$B441,In!H:H)+H443</f>
        <v>0</v>
      </c>
      <c r="J441" s="63">
        <f>SUMIF(In!$B:$B,Stock!$B441,In!I:I)+I443</f>
        <v>0</v>
      </c>
      <c r="K441" s="63">
        <f>SUMIF(In!$B:$B,Stock!$B441,In!J:J)+J443</f>
        <v>0</v>
      </c>
      <c r="L441" s="63">
        <f>SUMIF(In!$B:$B,Stock!$B441,In!K:K)+K443</f>
        <v>0</v>
      </c>
      <c r="M441" s="63">
        <f>SUMIF(In!$B:$B,Stock!$B441,In!L:L)+L443</f>
        <v>0</v>
      </c>
      <c r="N441" s="63">
        <f>SUMIF(In!$B:$B,Stock!$B441,In!M:M)+M443</f>
        <v>0</v>
      </c>
      <c r="O441" s="63">
        <f>SUMIF(In!$B:$B,Stock!$B441,In!N:N)+N443</f>
        <v>0</v>
      </c>
      <c r="P441" s="63">
        <f>SUMIF(In!$B:$B,Stock!$B441,In!O:O)+O443</f>
        <v>0</v>
      </c>
      <c r="Q441" s="63">
        <f>SUMIF(In!$B:$B,Stock!$B441,In!P:P)+P443</f>
        <v>0</v>
      </c>
      <c r="R441" s="63">
        <f>SUMIF(In!$B:$B,Stock!$B441,In!Q:Q)+Q443</f>
        <v>0</v>
      </c>
      <c r="S441" s="63">
        <f>SUMIF(In!$B:$B,Stock!$B441,In!R:R)+R443</f>
        <v>0</v>
      </c>
      <c r="T441" s="63">
        <f>SUMIF(In!$B:$B,Stock!$B441,In!S:S)+S443</f>
        <v>0</v>
      </c>
      <c r="U441" s="63">
        <f>SUMIF(In!$B:$B,Stock!$B441,In!T:T)+T443</f>
        <v>0</v>
      </c>
      <c r="W441" s="64">
        <f t="shared" si="152"/>
        <v>0</v>
      </c>
      <c r="Z441" s="64">
        <f t="shared" si="156"/>
        <v>151</v>
      </c>
      <c r="AA441" s="74" t="str">
        <f>VLOOKUP($Z441,Master!$A:$B,2,FALSE)</f>
        <v>Daster DL Kringkel</v>
      </c>
    </row>
    <row r="442" spans="1:27" ht="15">
      <c r="A442" s="75" t="str">
        <f t="shared" si="153"/>
        <v>Daster DL KringkelOUT</v>
      </c>
      <c r="B442" s="75" t="str">
        <f t="shared" si="154"/>
        <v>Daster DL Kringkel</v>
      </c>
      <c r="C442" s="52" t="s">
        <v>19</v>
      </c>
      <c r="D442" s="67">
        <f>SUMIF(Out!$B:$B,Stock!$B442,Out!C:C)</f>
        <v>0</v>
      </c>
      <c r="E442" s="67">
        <f>SUMIF(Out!$B:$B,Stock!$B442,Out!D:D)</f>
        <v>0</v>
      </c>
      <c r="F442" s="67">
        <f>SUMIF(Out!$B:$B,Stock!$B442,Out!E:E)</f>
        <v>0</v>
      </c>
      <c r="G442" s="67">
        <f>SUMIF(Out!$B:$B,Stock!$B442,Out!F:F)</f>
        <v>0</v>
      </c>
      <c r="H442" s="67">
        <f>SUMIF(Out!$B:$B,Stock!$B442,Out!G:G)</f>
        <v>0</v>
      </c>
      <c r="I442" s="67">
        <f>SUMIF(Out!$B:$B,Stock!$B442,Out!H:H)</f>
        <v>0</v>
      </c>
      <c r="J442" s="67">
        <f>SUMIF(Out!$B:$B,Stock!$B442,Out!I:I)</f>
        <v>0</v>
      </c>
      <c r="K442" s="67">
        <f>SUMIF(Out!$B:$B,Stock!$B442,Out!J:J)</f>
        <v>0</v>
      </c>
      <c r="L442" s="67">
        <f>SUMIF(Out!$B:$B,Stock!$B442,Out!K:K)</f>
        <v>0</v>
      </c>
      <c r="M442" s="67">
        <f>SUMIF(Out!$B:$B,Stock!$B442,Out!L:L)</f>
        <v>0</v>
      </c>
      <c r="N442" s="67">
        <f>SUMIF(Out!$B:$B,Stock!$B442,Out!M:M)</f>
        <v>0</v>
      </c>
      <c r="O442" s="67">
        <f>SUMIF(Out!$B:$B,Stock!$B442,Out!N:N)</f>
        <v>0</v>
      </c>
      <c r="P442" s="67">
        <f>SUMIF(Out!$B:$B,Stock!$B442,Out!O:O)</f>
        <v>0</v>
      </c>
      <c r="Q442" s="67">
        <f>SUMIF(Out!$B:$B,Stock!$B442,Out!P:P)</f>
        <v>0</v>
      </c>
      <c r="R442" s="67">
        <f>SUMIF(Out!$B:$B,Stock!$B442,Out!Q:Q)</f>
        <v>0</v>
      </c>
      <c r="S442" s="67">
        <f>SUMIF(Out!$B:$B,Stock!$B442,Out!R:R)</f>
        <v>0</v>
      </c>
      <c r="T442" s="67">
        <f>SUMIF(Out!$B:$B,Stock!$B442,Out!S:S)</f>
        <v>0</v>
      </c>
      <c r="U442" s="67">
        <f>SUMIF(Out!$B:$B,Stock!$B442,Out!T:T)</f>
        <v>0</v>
      </c>
      <c r="W442" s="68">
        <f t="shared" si="152"/>
        <v>0</v>
      </c>
      <c r="Z442" s="68">
        <f t="shared" si="156"/>
        <v>151</v>
      </c>
      <c r="AA442" s="76" t="str">
        <f>VLOOKUP($Z442,Master!$A:$B,2,FALSE)</f>
        <v>Daster DL Kringkel</v>
      </c>
    </row>
    <row r="443" spans="1:27" ht="15">
      <c r="A443" s="77" t="str">
        <f t="shared" si="153"/>
        <v>Daster DL KringkelBALANCE</v>
      </c>
      <c r="B443" s="77" t="str">
        <f t="shared" si="154"/>
        <v>Daster DL Kringkel</v>
      </c>
      <c r="C443" s="53" t="s">
        <v>118</v>
      </c>
      <c r="D443" s="54">
        <f t="shared" ref="D443:U443" si="173">D441-D442</f>
        <v>0</v>
      </c>
      <c r="E443" s="54">
        <f t="shared" si="173"/>
        <v>0</v>
      </c>
      <c r="F443" s="54">
        <f t="shared" si="173"/>
        <v>0</v>
      </c>
      <c r="G443" s="54">
        <f t="shared" si="173"/>
        <v>0</v>
      </c>
      <c r="H443" s="54">
        <f t="shared" si="173"/>
        <v>0</v>
      </c>
      <c r="I443" s="54">
        <f t="shared" si="173"/>
        <v>0</v>
      </c>
      <c r="J443" s="54">
        <f t="shared" si="173"/>
        <v>0</v>
      </c>
      <c r="K443" s="54">
        <f t="shared" si="173"/>
        <v>0</v>
      </c>
      <c r="L443" s="54">
        <f t="shared" si="173"/>
        <v>0</v>
      </c>
      <c r="M443" s="54">
        <f t="shared" si="173"/>
        <v>0</v>
      </c>
      <c r="N443" s="54">
        <f t="shared" si="173"/>
        <v>0</v>
      </c>
      <c r="O443" s="54">
        <f t="shared" si="173"/>
        <v>0</v>
      </c>
      <c r="P443" s="54">
        <f t="shared" si="173"/>
        <v>0</v>
      </c>
      <c r="Q443" s="54">
        <f t="shared" si="173"/>
        <v>0</v>
      </c>
      <c r="R443" s="54">
        <f t="shared" si="173"/>
        <v>0</v>
      </c>
      <c r="S443" s="54">
        <f t="shared" si="173"/>
        <v>0</v>
      </c>
      <c r="T443" s="54">
        <f t="shared" si="173"/>
        <v>0</v>
      </c>
      <c r="U443" s="54">
        <f t="shared" si="173"/>
        <v>0</v>
      </c>
      <c r="W443" s="71">
        <f t="shared" si="152"/>
        <v>0</v>
      </c>
      <c r="Z443" s="71">
        <f t="shared" si="156"/>
        <v>151</v>
      </c>
      <c r="AA443" s="78" t="str">
        <f>VLOOKUP($Z443,Master!$A:$B,2,FALSE)</f>
        <v>Daster DL Kringkel</v>
      </c>
    </row>
    <row r="444" spans="1:27" ht="15">
      <c r="A444" s="73" t="str">
        <f t="shared" si="153"/>
        <v>Daster DL JumboIN</v>
      </c>
      <c r="B444" s="73" t="str">
        <f t="shared" si="154"/>
        <v>Daster DL Jumbo</v>
      </c>
      <c r="C444" s="51" t="s">
        <v>18</v>
      </c>
      <c r="D444" s="63">
        <f>SUMIF(In!$B:$B,Stock!$B444,In!C:C)</f>
        <v>0</v>
      </c>
      <c r="E444" s="63">
        <f>SUMIF(In!$B:$B,Stock!$B444,In!D:D)+D446</f>
        <v>0</v>
      </c>
      <c r="F444" s="63">
        <f>SUMIF(In!$B:$B,Stock!$B444,In!E:E)+E446</f>
        <v>0</v>
      </c>
      <c r="G444" s="63">
        <f>SUMIF(In!$B:$B,Stock!$B444,In!F:F)+F446</f>
        <v>0</v>
      </c>
      <c r="H444" s="63">
        <f>SUMIF(In!$B:$B,Stock!$B444,In!G:G)+G446</f>
        <v>0</v>
      </c>
      <c r="I444" s="63">
        <f>SUMIF(In!$B:$B,Stock!$B444,In!H:H)+H446</f>
        <v>0</v>
      </c>
      <c r="J444" s="63">
        <f>SUMIF(In!$B:$B,Stock!$B444,In!I:I)+I446</f>
        <v>0</v>
      </c>
      <c r="K444" s="63">
        <f>SUMIF(In!$B:$B,Stock!$B444,In!J:J)+J446</f>
        <v>0</v>
      </c>
      <c r="L444" s="63">
        <f>SUMIF(In!$B:$B,Stock!$B444,In!K:K)+K446</f>
        <v>0</v>
      </c>
      <c r="M444" s="63">
        <f>SUMIF(In!$B:$B,Stock!$B444,In!L:L)+L446</f>
        <v>0</v>
      </c>
      <c r="N444" s="63">
        <f>SUMIF(In!$B:$B,Stock!$B444,In!M:M)+M446</f>
        <v>0</v>
      </c>
      <c r="O444" s="63">
        <f>SUMIF(In!$B:$B,Stock!$B444,In!N:N)+N446</f>
        <v>0</v>
      </c>
      <c r="P444" s="63">
        <f>SUMIF(In!$B:$B,Stock!$B444,In!O:O)+O446</f>
        <v>0</v>
      </c>
      <c r="Q444" s="63">
        <f>SUMIF(In!$B:$B,Stock!$B444,In!P:P)+P446</f>
        <v>0</v>
      </c>
      <c r="R444" s="63">
        <f>SUMIF(In!$B:$B,Stock!$B444,In!Q:Q)+Q446</f>
        <v>0</v>
      </c>
      <c r="S444" s="63">
        <f>SUMIF(In!$B:$B,Stock!$B444,In!R:R)+R446</f>
        <v>0</v>
      </c>
      <c r="T444" s="63">
        <f>SUMIF(In!$B:$B,Stock!$B444,In!S:S)+S446</f>
        <v>0</v>
      </c>
      <c r="U444" s="63">
        <f>SUMIF(In!$B:$B,Stock!$B444,In!T:T)+T446</f>
        <v>0</v>
      </c>
      <c r="W444" s="64">
        <f t="shared" si="152"/>
        <v>0</v>
      </c>
      <c r="Z444" s="64">
        <f t="shared" si="156"/>
        <v>152</v>
      </c>
      <c r="AA444" s="74" t="str">
        <f>VLOOKUP($Z444,Master!$A:$B,2,FALSE)</f>
        <v>Daster DL Jumbo</v>
      </c>
    </row>
    <row r="445" spans="1:27" ht="15">
      <c r="A445" s="75" t="str">
        <f t="shared" si="153"/>
        <v>Daster DL JumboOUT</v>
      </c>
      <c r="B445" s="75" t="str">
        <f t="shared" si="154"/>
        <v>Daster DL Jumbo</v>
      </c>
      <c r="C445" s="52" t="s">
        <v>19</v>
      </c>
      <c r="D445" s="67">
        <f>SUMIF(Out!$B:$B,Stock!$B445,Out!C:C)</f>
        <v>0</v>
      </c>
      <c r="E445" s="67">
        <f>SUMIF(Out!$B:$B,Stock!$B445,Out!D:D)</f>
        <v>0</v>
      </c>
      <c r="F445" s="67">
        <f>SUMIF(Out!$B:$B,Stock!$B445,Out!E:E)</f>
        <v>0</v>
      </c>
      <c r="G445" s="67">
        <f>SUMIF(Out!$B:$B,Stock!$B445,Out!F:F)</f>
        <v>0</v>
      </c>
      <c r="H445" s="67">
        <f>SUMIF(Out!$B:$B,Stock!$B445,Out!G:G)</f>
        <v>0</v>
      </c>
      <c r="I445" s="67">
        <f>SUMIF(Out!$B:$B,Stock!$B445,Out!H:H)</f>
        <v>0</v>
      </c>
      <c r="J445" s="67">
        <f>SUMIF(Out!$B:$B,Stock!$B445,Out!I:I)</f>
        <v>0</v>
      </c>
      <c r="K445" s="67">
        <f>SUMIF(Out!$B:$B,Stock!$B445,Out!J:J)</f>
        <v>0</v>
      </c>
      <c r="L445" s="67">
        <f>SUMIF(Out!$B:$B,Stock!$B445,Out!K:K)</f>
        <v>0</v>
      </c>
      <c r="M445" s="67">
        <f>SUMIF(Out!$B:$B,Stock!$B445,Out!L:L)</f>
        <v>0</v>
      </c>
      <c r="N445" s="67">
        <f>SUMIF(Out!$B:$B,Stock!$B445,Out!M:M)</f>
        <v>0</v>
      </c>
      <c r="O445" s="67">
        <f>SUMIF(Out!$B:$B,Stock!$B445,Out!N:N)</f>
        <v>0</v>
      </c>
      <c r="P445" s="67">
        <f>SUMIF(Out!$B:$B,Stock!$B445,Out!O:O)</f>
        <v>0</v>
      </c>
      <c r="Q445" s="67">
        <f>SUMIF(Out!$B:$B,Stock!$B445,Out!P:P)</f>
        <v>0</v>
      </c>
      <c r="R445" s="67">
        <f>SUMIF(Out!$B:$B,Stock!$B445,Out!Q:Q)</f>
        <v>0</v>
      </c>
      <c r="S445" s="67">
        <f>SUMIF(Out!$B:$B,Stock!$B445,Out!R:R)</f>
        <v>0</v>
      </c>
      <c r="T445" s="67">
        <f>SUMIF(Out!$B:$B,Stock!$B445,Out!S:S)</f>
        <v>0</v>
      </c>
      <c r="U445" s="67">
        <f>SUMIF(Out!$B:$B,Stock!$B445,Out!T:T)</f>
        <v>0</v>
      </c>
      <c r="W445" s="68">
        <f t="shared" si="152"/>
        <v>0</v>
      </c>
      <c r="Z445" s="68">
        <f t="shared" si="156"/>
        <v>152</v>
      </c>
      <c r="AA445" s="76" t="str">
        <f>VLOOKUP($Z445,Master!$A:$B,2,FALSE)</f>
        <v>Daster DL Jumbo</v>
      </c>
    </row>
    <row r="446" spans="1:27" ht="15">
      <c r="A446" s="77" t="str">
        <f t="shared" si="153"/>
        <v>Daster DL JumboBALANCE</v>
      </c>
      <c r="B446" s="77" t="str">
        <f t="shared" si="154"/>
        <v>Daster DL Jumbo</v>
      </c>
      <c r="C446" s="53" t="s">
        <v>118</v>
      </c>
      <c r="D446" s="54">
        <f t="shared" ref="D446:U446" si="174">D444-D445</f>
        <v>0</v>
      </c>
      <c r="E446" s="54">
        <f t="shared" si="174"/>
        <v>0</v>
      </c>
      <c r="F446" s="54">
        <f t="shared" si="174"/>
        <v>0</v>
      </c>
      <c r="G446" s="54">
        <f t="shared" si="174"/>
        <v>0</v>
      </c>
      <c r="H446" s="54">
        <f t="shared" si="174"/>
        <v>0</v>
      </c>
      <c r="I446" s="54">
        <f t="shared" si="174"/>
        <v>0</v>
      </c>
      <c r="J446" s="54">
        <f t="shared" si="174"/>
        <v>0</v>
      </c>
      <c r="K446" s="54">
        <f t="shared" si="174"/>
        <v>0</v>
      </c>
      <c r="L446" s="54">
        <f t="shared" si="174"/>
        <v>0</v>
      </c>
      <c r="M446" s="54">
        <f t="shared" si="174"/>
        <v>0</v>
      </c>
      <c r="N446" s="54">
        <f t="shared" si="174"/>
        <v>0</v>
      </c>
      <c r="O446" s="54">
        <f t="shared" si="174"/>
        <v>0</v>
      </c>
      <c r="P446" s="54">
        <f t="shared" si="174"/>
        <v>0</v>
      </c>
      <c r="Q446" s="54">
        <f t="shared" si="174"/>
        <v>0</v>
      </c>
      <c r="R446" s="54">
        <f t="shared" si="174"/>
        <v>0</v>
      </c>
      <c r="S446" s="54">
        <f t="shared" si="174"/>
        <v>0</v>
      </c>
      <c r="T446" s="54">
        <f t="shared" si="174"/>
        <v>0</v>
      </c>
      <c r="U446" s="54">
        <f t="shared" si="174"/>
        <v>0</v>
      </c>
      <c r="W446" s="71">
        <f t="shared" si="152"/>
        <v>0</v>
      </c>
      <c r="Z446" s="71">
        <f t="shared" si="156"/>
        <v>152</v>
      </c>
      <c r="AA446" s="78" t="str">
        <f>VLOOKUP($Z446,Master!$A:$B,2,FALSE)</f>
        <v>Daster DL Jumbo</v>
      </c>
    </row>
    <row r="447" spans="1:27" ht="15">
      <c r="A447" s="73" t="str">
        <f t="shared" si="153"/>
        <v>Daster Jumbo BesarIN</v>
      </c>
      <c r="B447" s="73" t="str">
        <f t="shared" si="154"/>
        <v>Daster Jumbo Besar</v>
      </c>
      <c r="C447" s="51" t="s">
        <v>18</v>
      </c>
      <c r="D447" s="63">
        <f>SUMIF(In!$B:$B,Stock!$B447,In!C:C)</f>
        <v>0</v>
      </c>
      <c r="E447" s="63">
        <f>SUMIF(In!$B:$B,Stock!$B447,In!D:D)+D449</f>
        <v>0</v>
      </c>
      <c r="F447" s="63">
        <f>SUMIF(In!$B:$B,Stock!$B447,In!E:E)+E449</f>
        <v>0</v>
      </c>
      <c r="G447" s="63">
        <f>SUMIF(In!$B:$B,Stock!$B447,In!F:F)+F449</f>
        <v>0</v>
      </c>
      <c r="H447" s="63">
        <f>SUMIF(In!$B:$B,Stock!$B447,In!G:G)+G449</f>
        <v>0</v>
      </c>
      <c r="I447" s="63">
        <f>SUMIF(In!$B:$B,Stock!$B447,In!H:H)+H449</f>
        <v>0</v>
      </c>
      <c r="J447" s="63">
        <f>SUMIF(In!$B:$B,Stock!$B447,In!I:I)+I449</f>
        <v>0</v>
      </c>
      <c r="K447" s="63">
        <f>SUMIF(In!$B:$B,Stock!$B447,In!J:J)+J449</f>
        <v>0</v>
      </c>
      <c r="L447" s="63">
        <f>SUMIF(In!$B:$B,Stock!$B447,In!K:K)+K449</f>
        <v>0</v>
      </c>
      <c r="M447" s="63">
        <f>SUMIF(In!$B:$B,Stock!$B447,In!L:L)+L449</f>
        <v>0</v>
      </c>
      <c r="N447" s="63">
        <f>SUMIF(In!$B:$B,Stock!$B447,In!M:M)+M449</f>
        <v>0</v>
      </c>
      <c r="O447" s="63">
        <f>SUMIF(In!$B:$B,Stock!$B447,In!N:N)+N449</f>
        <v>0</v>
      </c>
      <c r="P447" s="63">
        <f>SUMIF(In!$B:$B,Stock!$B447,In!O:O)+O449</f>
        <v>0</v>
      </c>
      <c r="Q447" s="63">
        <f>SUMIF(In!$B:$B,Stock!$B447,In!P:P)+P449</f>
        <v>0</v>
      </c>
      <c r="R447" s="63">
        <f>SUMIF(In!$B:$B,Stock!$B447,In!Q:Q)+Q449</f>
        <v>0</v>
      </c>
      <c r="S447" s="63">
        <f>SUMIF(In!$B:$B,Stock!$B447,In!R:R)+R449</f>
        <v>0</v>
      </c>
      <c r="T447" s="63">
        <f>SUMIF(In!$B:$B,Stock!$B447,In!S:S)+S449</f>
        <v>0</v>
      </c>
      <c r="U447" s="63">
        <f>SUMIF(In!$B:$B,Stock!$B447,In!T:T)+T449</f>
        <v>0</v>
      </c>
      <c r="W447" s="64">
        <f t="shared" si="152"/>
        <v>0</v>
      </c>
      <c r="Z447" s="64">
        <f t="shared" si="156"/>
        <v>153</v>
      </c>
      <c r="AA447" s="74" t="str">
        <f>VLOOKUP($Z447,Master!$A:$B,2,FALSE)</f>
        <v>Daster Jumbo Besar</v>
      </c>
    </row>
    <row r="448" spans="1:27" ht="15">
      <c r="A448" s="75" t="str">
        <f t="shared" si="153"/>
        <v>Daster Jumbo BesarOUT</v>
      </c>
      <c r="B448" s="75" t="str">
        <f t="shared" si="154"/>
        <v>Daster Jumbo Besar</v>
      </c>
      <c r="C448" s="52" t="s">
        <v>19</v>
      </c>
      <c r="D448" s="67">
        <f>SUMIF(Out!$B:$B,Stock!$B448,Out!C:C)</f>
        <v>0</v>
      </c>
      <c r="E448" s="67">
        <f>SUMIF(Out!$B:$B,Stock!$B448,Out!D:D)</f>
        <v>0</v>
      </c>
      <c r="F448" s="67">
        <f>SUMIF(Out!$B:$B,Stock!$B448,Out!E:E)</f>
        <v>0</v>
      </c>
      <c r="G448" s="67">
        <f>SUMIF(Out!$B:$B,Stock!$B448,Out!F:F)</f>
        <v>0</v>
      </c>
      <c r="H448" s="67">
        <f>SUMIF(Out!$B:$B,Stock!$B448,Out!G:G)</f>
        <v>0</v>
      </c>
      <c r="I448" s="67">
        <f>SUMIF(Out!$B:$B,Stock!$B448,Out!H:H)</f>
        <v>0</v>
      </c>
      <c r="J448" s="67">
        <f>SUMIF(Out!$B:$B,Stock!$B448,Out!I:I)</f>
        <v>0</v>
      </c>
      <c r="K448" s="67">
        <f>SUMIF(Out!$B:$B,Stock!$B448,Out!J:J)</f>
        <v>0</v>
      </c>
      <c r="L448" s="67">
        <f>SUMIF(Out!$B:$B,Stock!$B448,Out!K:K)</f>
        <v>0</v>
      </c>
      <c r="M448" s="67">
        <f>SUMIF(Out!$B:$B,Stock!$B448,Out!L:L)</f>
        <v>0</v>
      </c>
      <c r="N448" s="67">
        <f>SUMIF(Out!$B:$B,Stock!$B448,Out!M:M)</f>
        <v>0</v>
      </c>
      <c r="O448" s="67">
        <f>SUMIF(Out!$B:$B,Stock!$B448,Out!N:N)</f>
        <v>0</v>
      </c>
      <c r="P448" s="67">
        <f>SUMIF(Out!$B:$B,Stock!$B448,Out!O:O)</f>
        <v>0</v>
      </c>
      <c r="Q448" s="67">
        <f>SUMIF(Out!$B:$B,Stock!$B448,Out!P:P)</f>
        <v>0</v>
      </c>
      <c r="R448" s="67">
        <f>SUMIF(Out!$B:$B,Stock!$B448,Out!Q:Q)</f>
        <v>0</v>
      </c>
      <c r="S448" s="67">
        <f>SUMIF(Out!$B:$B,Stock!$B448,Out!R:R)</f>
        <v>0</v>
      </c>
      <c r="T448" s="67">
        <f>SUMIF(Out!$B:$B,Stock!$B448,Out!S:S)</f>
        <v>0</v>
      </c>
      <c r="U448" s="67">
        <f>SUMIF(Out!$B:$B,Stock!$B448,Out!T:T)</f>
        <v>0</v>
      </c>
      <c r="W448" s="68">
        <f t="shared" si="152"/>
        <v>0</v>
      </c>
      <c r="Z448" s="68">
        <f t="shared" si="156"/>
        <v>153</v>
      </c>
      <c r="AA448" s="76" t="str">
        <f>VLOOKUP($Z448,Master!$A:$B,2,FALSE)</f>
        <v>Daster Jumbo Besar</v>
      </c>
    </row>
    <row r="449" spans="1:27" ht="15">
      <c r="A449" s="77" t="str">
        <f t="shared" si="153"/>
        <v>Daster Jumbo BesarBALANCE</v>
      </c>
      <c r="B449" s="77" t="str">
        <f t="shared" si="154"/>
        <v>Daster Jumbo Besar</v>
      </c>
      <c r="C449" s="53" t="s">
        <v>118</v>
      </c>
      <c r="D449" s="54">
        <f t="shared" ref="D449:U449" si="175">D447-D448</f>
        <v>0</v>
      </c>
      <c r="E449" s="54">
        <f t="shared" si="175"/>
        <v>0</v>
      </c>
      <c r="F449" s="54">
        <f t="shared" si="175"/>
        <v>0</v>
      </c>
      <c r="G449" s="54">
        <f t="shared" si="175"/>
        <v>0</v>
      </c>
      <c r="H449" s="54">
        <f t="shared" si="175"/>
        <v>0</v>
      </c>
      <c r="I449" s="54">
        <f t="shared" si="175"/>
        <v>0</v>
      </c>
      <c r="J449" s="54">
        <f t="shared" si="175"/>
        <v>0</v>
      </c>
      <c r="K449" s="54">
        <f t="shared" si="175"/>
        <v>0</v>
      </c>
      <c r="L449" s="54">
        <f t="shared" si="175"/>
        <v>0</v>
      </c>
      <c r="M449" s="54">
        <f t="shared" si="175"/>
        <v>0</v>
      </c>
      <c r="N449" s="54">
        <f t="shared" si="175"/>
        <v>0</v>
      </c>
      <c r="O449" s="54">
        <f t="shared" si="175"/>
        <v>0</v>
      </c>
      <c r="P449" s="54">
        <f t="shared" si="175"/>
        <v>0</v>
      </c>
      <c r="Q449" s="54">
        <f t="shared" si="175"/>
        <v>0</v>
      </c>
      <c r="R449" s="54">
        <f t="shared" si="175"/>
        <v>0</v>
      </c>
      <c r="S449" s="54">
        <f t="shared" si="175"/>
        <v>0</v>
      </c>
      <c r="T449" s="54">
        <f t="shared" si="175"/>
        <v>0</v>
      </c>
      <c r="U449" s="54">
        <f t="shared" si="175"/>
        <v>0</v>
      </c>
      <c r="W449" s="71">
        <f t="shared" si="152"/>
        <v>0</v>
      </c>
      <c r="Z449" s="71">
        <f t="shared" si="156"/>
        <v>153</v>
      </c>
      <c r="AA449" s="78" t="str">
        <f>VLOOKUP($Z449,Master!$A:$B,2,FALSE)</f>
        <v>Daster Jumbo Besar</v>
      </c>
    </row>
    <row r="450" spans="1:27" ht="15">
      <c r="A450" s="73" t="str">
        <f t="shared" si="153"/>
        <v>Sarung Gajah ApelIN</v>
      </c>
      <c r="B450" s="73" t="str">
        <f t="shared" si="154"/>
        <v>Sarung Gajah Apel</v>
      </c>
      <c r="C450" s="51" t="s">
        <v>18</v>
      </c>
      <c r="D450" s="63">
        <f>SUMIF(In!$B:$B,Stock!$B450,In!C:C)</f>
        <v>0</v>
      </c>
      <c r="E450" s="63">
        <f>SUMIF(In!$B:$B,Stock!$B450,In!D:D)+D452</f>
        <v>0</v>
      </c>
      <c r="F450" s="63">
        <f>SUMIF(In!$B:$B,Stock!$B450,In!E:E)+E452</f>
        <v>0</v>
      </c>
      <c r="G450" s="63">
        <f>SUMIF(In!$B:$B,Stock!$B450,In!F:F)+F452</f>
        <v>0</v>
      </c>
      <c r="H450" s="63">
        <f>SUMIF(In!$B:$B,Stock!$B450,In!G:G)+G452</f>
        <v>0</v>
      </c>
      <c r="I450" s="63">
        <f>SUMIF(In!$B:$B,Stock!$B450,In!H:H)+H452</f>
        <v>0</v>
      </c>
      <c r="J450" s="63">
        <f>SUMIF(In!$B:$B,Stock!$B450,In!I:I)+I452</f>
        <v>0</v>
      </c>
      <c r="K450" s="63">
        <f>SUMIF(In!$B:$B,Stock!$B450,In!J:J)+J452</f>
        <v>0</v>
      </c>
      <c r="L450" s="63">
        <f>SUMIF(In!$B:$B,Stock!$B450,In!K:K)+K452</f>
        <v>0</v>
      </c>
      <c r="M450" s="63">
        <f>SUMIF(In!$B:$B,Stock!$B450,In!L:L)+L452</f>
        <v>0</v>
      </c>
      <c r="N450" s="63">
        <f>SUMIF(In!$B:$B,Stock!$B450,In!M:M)+M452</f>
        <v>0</v>
      </c>
      <c r="O450" s="63">
        <f>SUMIF(In!$B:$B,Stock!$B450,In!N:N)+N452</f>
        <v>0</v>
      </c>
      <c r="P450" s="63">
        <f>SUMIF(In!$B:$B,Stock!$B450,In!O:O)+O452</f>
        <v>0</v>
      </c>
      <c r="Q450" s="63">
        <f>SUMIF(In!$B:$B,Stock!$B450,In!P:P)+P452</f>
        <v>0</v>
      </c>
      <c r="R450" s="63">
        <f>SUMIF(In!$B:$B,Stock!$B450,In!Q:Q)+Q452</f>
        <v>0</v>
      </c>
      <c r="S450" s="63">
        <f>SUMIF(In!$B:$B,Stock!$B450,In!R:R)+R452</f>
        <v>0</v>
      </c>
      <c r="T450" s="63">
        <f>SUMIF(In!$B:$B,Stock!$B450,In!S:S)+S452</f>
        <v>0</v>
      </c>
      <c r="U450" s="63">
        <f>SUMIF(In!$B:$B,Stock!$B450,In!T:T)+T452</f>
        <v>0</v>
      </c>
      <c r="W450" s="64">
        <f t="shared" si="152"/>
        <v>0</v>
      </c>
      <c r="Z450" s="64">
        <f t="shared" si="156"/>
        <v>154</v>
      </c>
      <c r="AA450" s="74" t="str">
        <f>VLOOKUP($Z450,Master!$A:$B,2,FALSE)</f>
        <v>Sarung Gajah Apel</v>
      </c>
    </row>
    <row r="451" spans="1:27" ht="15">
      <c r="A451" s="75" t="str">
        <f t="shared" si="153"/>
        <v>Sarung Gajah ApelOUT</v>
      </c>
      <c r="B451" s="75" t="str">
        <f t="shared" si="154"/>
        <v>Sarung Gajah Apel</v>
      </c>
      <c r="C451" s="52" t="s">
        <v>19</v>
      </c>
      <c r="D451" s="67">
        <f>SUMIF(Out!$B:$B,Stock!$B451,Out!C:C)</f>
        <v>0</v>
      </c>
      <c r="E451" s="67">
        <f>SUMIF(Out!$B:$B,Stock!$B451,Out!D:D)</f>
        <v>0</v>
      </c>
      <c r="F451" s="67">
        <f>SUMIF(Out!$B:$B,Stock!$B451,Out!E:E)</f>
        <v>0</v>
      </c>
      <c r="G451" s="67">
        <f>SUMIF(Out!$B:$B,Stock!$B451,Out!F:F)</f>
        <v>0</v>
      </c>
      <c r="H451" s="67">
        <f>SUMIF(Out!$B:$B,Stock!$B451,Out!G:G)</f>
        <v>0</v>
      </c>
      <c r="I451" s="67">
        <f>SUMIF(Out!$B:$B,Stock!$B451,Out!H:H)</f>
        <v>0</v>
      </c>
      <c r="J451" s="67">
        <f>SUMIF(Out!$B:$B,Stock!$B451,Out!I:I)</f>
        <v>0</v>
      </c>
      <c r="K451" s="67">
        <f>SUMIF(Out!$B:$B,Stock!$B451,Out!J:J)</f>
        <v>0</v>
      </c>
      <c r="L451" s="67">
        <f>SUMIF(Out!$B:$B,Stock!$B451,Out!K:K)</f>
        <v>0</v>
      </c>
      <c r="M451" s="67">
        <f>SUMIF(Out!$B:$B,Stock!$B451,Out!L:L)</f>
        <v>0</v>
      </c>
      <c r="N451" s="67">
        <f>SUMIF(Out!$B:$B,Stock!$B451,Out!M:M)</f>
        <v>0</v>
      </c>
      <c r="O451" s="67">
        <f>SUMIF(Out!$B:$B,Stock!$B451,Out!N:N)</f>
        <v>0</v>
      </c>
      <c r="P451" s="67">
        <f>SUMIF(Out!$B:$B,Stock!$B451,Out!O:O)</f>
        <v>0</v>
      </c>
      <c r="Q451" s="67">
        <f>SUMIF(Out!$B:$B,Stock!$B451,Out!P:P)</f>
        <v>0</v>
      </c>
      <c r="R451" s="67">
        <f>SUMIF(Out!$B:$B,Stock!$B451,Out!Q:Q)</f>
        <v>0</v>
      </c>
      <c r="S451" s="67">
        <f>SUMIF(Out!$B:$B,Stock!$B451,Out!R:R)</f>
        <v>0</v>
      </c>
      <c r="T451" s="67">
        <f>SUMIF(Out!$B:$B,Stock!$B451,Out!S:S)</f>
        <v>0</v>
      </c>
      <c r="U451" s="67">
        <f>SUMIF(Out!$B:$B,Stock!$B451,Out!T:T)</f>
        <v>0</v>
      </c>
      <c r="W451" s="68">
        <f t="shared" si="152"/>
        <v>0</v>
      </c>
      <c r="Z451" s="68">
        <f t="shared" si="156"/>
        <v>154</v>
      </c>
      <c r="AA451" s="76" t="str">
        <f>VLOOKUP($Z451,Master!$A:$B,2,FALSE)</f>
        <v>Sarung Gajah Apel</v>
      </c>
    </row>
    <row r="452" spans="1:27" ht="15">
      <c r="A452" s="77" t="str">
        <f t="shared" si="153"/>
        <v>Sarung Gajah ApelBALANCE</v>
      </c>
      <c r="B452" s="77" t="str">
        <f t="shared" si="154"/>
        <v>Sarung Gajah Apel</v>
      </c>
      <c r="C452" s="53" t="s">
        <v>118</v>
      </c>
      <c r="D452" s="54">
        <f t="shared" ref="D452:U452" si="176">D450-D451</f>
        <v>0</v>
      </c>
      <c r="E452" s="54">
        <f t="shared" si="176"/>
        <v>0</v>
      </c>
      <c r="F452" s="54">
        <f t="shared" si="176"/>
        <v>0</v>
      </c>
      <c r="G452" s="54">
        <f t="shared" si="176"/>
        <v>0</v>
      </c>
      <c r="H452" s="54">
        <f t="shared" si="176"/>
        <v>0</v>
      </c>
      <c r="I452" s="54">
        <f t="shared" si="176"/>
        <v>0</v>
      </c>
      <c r="J452" s="54">
        <f t="shared" si="176"/>
        <v>0</v>
      </c>
      <c r="K452" s="54">
        <f t="shared" si="176"/>
        <v>0</v>
      </c>
      <c r="L452" s="54">
        <f t="shared" si="176"/>
        <v>0</v>
      </c>
      <c r="M452" s="54">
        <f t="shared" si="176"/>
        <v>0</v>
      </c>
      <c r="N452" s="54">
        <f t="shared" si="176"/>
        <v>0</v>
      </c>
      <c r="O452" s="54">
        <f t="shared" si="176"/>
        <v>0</v>
      </c>
      <c r="P452" s="54">
        <f t="shared" si="176"/>
        <v>0</v>
      </c>
      <c r="Q452" s="54">
        <f t="shared" si="176"/>
        <v>0</v>
      </c>
      <c r="R452" s="54">
        <f t="shared" si="176"/>
        <v>0</v>
      </c>
      <c r="S452" s="54">
        <f t="shared" si="176"/>
        <v>0</v>
      </c>
      <c r="T452" s="54">
        <f t="shared" si="176"/>
        <v>0</v>
      </c>
      <c r="U452" s="54">
        <f t="shared" si="176"/>
        <v>0</v>
      </c>
      <c r="W452" s="71">
        <f t="shared" si="152"/>
        <v>0</v>
      </c>
      <c r="Z452" s="71">
        <f t="shared" si="156"/>
        <v>154</v>
      </c>
      <c r="AA452" s="78" t="str">
        <f>VLOOKUP($Z452,Master!$A:$B,2,FALSE)</f>
        <v>Sarung Gajah Apel</v>
      </c>
    </row>
    <row r="453" spans="1:27" ht="15">
      <c r="A453" s="73" t="str">
        <f t="shared" si="153"/>
        <v>Gamis YasminIN</v>
      </c>
      <c r="B453" s="73" t="str">
        <f t="shared" si="154"/>
        <v>Gamis Yasmin</v>
      </c>
      <c r="C453" s="51" t="s">
        <v>18</v>
      </c>
      <c r="D453" s="63">
        <f>SUMIF(In!$B:$B,Stock!$B453,In!C:C)</f>
        <v>0</v>
      </c>
      <c r="E453" s="63">
        <f>SUMIF(In!$B:$B,Stock!$B453,In!D:D)+D455</f>
        <v>0</v>
      </c>
      <c r="F453" s="63">
        <f>SUMIF(In!$B:$B,Stock!$B453,In!E:E)+E455</f>
        <v>0</v>
      </c>
      <c r="G453" s="63">
        <f>SUMIF(In!$B:$B,Stock!$B453,In!F:F)+F455</f>
        <v>0</v>
      </c>
      <c r="H453" s="63">
        <f>SUMIF(In!$B:$B,Stock!$B453,In!G:G)+G455</f>
        <v>0</v>
      </c>
      <c r="I453" s="63">
        <f>SUMIF(In!$B:$B,Stock!$B453,In!H:H)+H455</f>
        <v>0</v>
      </c>
      <c r="J453" s="63">
        <f>SUMIF(In!$B:$B,Stock!$B453,In!I:I)+I455</f>
        <v>0</v>
      </c>
      <c r="K453" s="63">
        <f>SUMIF(In!$B:$B,Stock!$B453,In!J:J)+J455</f>
        <v>0</v>
      </c>
      <c r="L453" s="63">
        <f>SUMIF(In!$B:$B,Stock!$B453,In!K:K)+K455</f>
        <v>0</v>
      </c>
      <c r="M453" s="63">
        <f>SUMIF(In!$B:$B,Stock!$B453,In!L:L)+L455</f>
        <v>0</v>
      </c>
      <c r="N453" s="63">
        <f>SUMIF(In!$B:$B,Stock!$B453,In!M:M)+M455</f>
        <v>0</v>
      </c>
      <c r="O453" s="63">
        <f>SUMIF(In!$B:$B,Stock!$B453,In!N:N)+N455</f>
        <v>0</v>
      </c>
      <c r="P453" s="63">
        <f>SUMIF(In!$B:$B,Stock!$B453,In!O:O)+O455</f>
        <v>0</v>
      </c>
      <c r="Q453" s="63">
        <f>SUMIF(In!$B:$B,Stock!$B453,In!P:P)+P455</f>
        <v>0</v>
      </c>
      <c r="R453" s="63">
        <f>SUMIF(In!$B:$B,Stock!$B453,In!Q:Q)+Q455</f>
        <v>0</v>
      </c>
      <c r="S453" s="63">
        <f>SUMIF(In!$B:$B,Stock!$B453,In!R:R)+R455</f>
        <v>0</v>
      </c>
      <c r="T453" s="63">
        <f>SUMIF(In!$B:$B,Stock!$B453,In!S:S)+S455</f>
        <v>0</v>
      </c>
      <c r="U453" s="63">
        <f>SUMIF(In!$B:$B,Stock!$B453,In!T:T)+T455</f>
        <v>0</v>
      </c>
      <c r="W453" s="64">
        <f t="shared" si="152"/>
        <v>0</v>
      </c>
      <c r="Z453" s="64">
        <f t="shared" si="156"/>
        <v>155</v>
      </c>
      <c r="AA453" s="74" t="str">
        <f>VLOOKUP($Z453,Master!$A:$B,2,FALSE)</f>
        <v>Gamis Yasmin</v>
      </c>
    </row>
    <row r="454" spans="1:27" ht="15">
      <c r="A454" s="75" t="str">
        <f t="shared" si="153"/>
        <v>Gamis YasminOUT</v>
      </c>
      <c r="B454" s="75" t="str">
        <f t="shared" si="154"/>
        <v>Gamis Yasmin</v>
      </c>
      <c r="C454" s="52" t="s">
        <v>19</v>
      </c>
      <c r="D454" s="67">
        <f>SUMIF(Out!$B:$B,Stock!$B454,Out!C:C)</f>
        <v>0</v>
      </c>
      <c r="E454" s="67">
        <f>SUMIF(Out!$B:$B,Stock!$B454,Out!D:D)</f>
        <v>0</v>
      </c>
      <c r="F454" s="67">
        <f>SUMIF(Out!$B:$B,Stock!$B454,Out!E:E)</f>
        <v>0</v>
      </c>
      <c r="G454" s="67">
        <f>SUMIF(Out!$B:$B,Stock!$B454,Out!F:F)</f>
        <v>0</v>
      </c>
      <c r="H454" s="67">
        <f>SUMIF(Out!$B:$B,Stock!$B454,Out!G:G)</f>
        <v>0</v>
      </c>
      <c r="I454" s="67">
        <f>SUMIF(Out!$B:$B,Stock!$B454,Out!H:H)</f>
        <v>0</v>
      </c>
      <c r="J454" s="67">
        <f>SUMIF(Out!$B:$B,Stock!$B454,Out!I:I)</f>
        <v>0</v>
      </c>
      <c r="K454" s="67">
        <f>SUMIF(Out!$B:$B,Stock!$B454,Out!J:J)</f>
        <v>0</v>
      </c>
      <c r="L454" s="67">
        <f>SUMIF(Out!$B:$B,Stock!$B454,Out!K:K)</f>
        <v>0</v>
      </c>
      <c r="M454" s="67">
        <f>SUMIF(Out!$B:$B,Stock!$B454,Out!L:L)</f>
        <v>0</v>
      </c>
      <c r="N454" s="67">
        <f>SUMIF(Out!$B:$B,Stock!$B454,Out!M:M)</f>
        <v>0</v>
      </c>
      <c r="O454" s="67">
        <f>SUMIF(Out!$B:$B,Stock!$B454,Out!N:N)</f>
        <v>0</v>
      </c>
      <c r="P454" s="67">
        <f>SUMIF(Out!$B:$B,Stock!$B454,Out!O:O)</f>
        <v>0</v>
      </c>
      <c r="Q454" s="67">
        <f>SUMIF(Out!$B:$B,Stock!$B454,Out!P:P)</f>
        <v>0</v>
      </c>
      <c r="R454" s="67">
        <f>SUMIF(Out!$B:$B,Stock!$B454,Out!Q:Q)</f>
        <v>0</v>
      </c>
      <c r="S454" s="67">
        <f>SUMIF(Out!$B:$B,Stock!$B454,Out!R:R)</f>
        <v>0</v>
      </c>
      <c r="T454" s="67">
        <f>SUMIF(Out!$B:$B,Stock!$B454,Out!S:S)</f>
        <v>0</v>
      </c>
      <c r="U454" s="67">
        <f>SUMIF(Out!$B:$B,Stock!$B454,Out!T:T)</f>
        <v>0</v>
      </c>
      <c r="W454" s="68">
        <f t="shared" ref="W454:W517" si="177">SUM(D454:U454)</f>
        <v>0</v>
      </c>
      <c r="Z454" s="68">
        <f t="shared" si="156"/>
        <v>155</v>
      </c>
      <c r="AA454" s="76" t="str">
        <f>VLOOKUP($Z454,Master!$A:$B,2,FALSE)</f>
        <v>Gamis Yasmin</v>
      </c>
    </row>
    <row r="455" spans="1:27" ht="15">
      <c r="A455" s="77" t="str">
        <f t="shared" ref="A455:A518" si="178">B455&amp;C455</f>
        <v>Gamis YasminBALANCE</v>
      </c>
      <c r="B455" s="77" t="str">
        <f t="shared" ref="B455:B518" si="179">AA455</f>
        <v>Gamis Yasmin</v>
      </c>
      <c r="C455" s="53" t="s">
        <v>118</v>
      </c>
      <c r="D455" s="54">
        <f t="shared" ref="D455:U455" si="180">D453-D454</f>
        <v>0</v>
      </c>
      <c r="E455" s="54">
        <f t="shared" si="180"/>
        <v>0</v>
      </c>
      <c r="F455" s="54">
        <f t="shared" si="180"/>
        <v>0</v>
      </c>
      <c r="G455" s="54">
        <f t="shared" si="180"/>
        <v>0</v>
      </c>
      <c r="H455" s="54">
        <f t="shared" si="180"/>
        <v>0</v>
      </c>
      <c r="I455" s="54">
        <f t="shared" si="180"/>
        <v>0</v>
      </c>
      <c r="J455" s="54">
        <f t="shared" si="180"/>
        <v>0</v>
      </c>
      <c r="K455" s="54">
        <f t="shared" si="180"/>
        <v>0</v>
      </c>
      <c r="L455" s="54">
        <f t="shared" si="180"/>
        <v>0</v>
      </c>
      <c r="M455" s="54">
        <f t="shared" si="180"/>
        <v>0</v>
      </c>
      <c r="N455" s="54">
        <f t="shared" si="180"/>
        <v>0</v>
      </c>
      <c r="O455" s="54">
        <f t="shared" si="180"/>
        <v>0</v>
      </c>
      <c r="P455" s="54">
        <f t="shared" si="180"/>
        <v>0</v>
      </c>
      <c r="Q455" s="54">
        <f t="shared" si="180"/>
        <v>0</v>
      </c>
      <c r="R455" s="54">
        <f t="shared" si="180"/>
        <v>0</v>
      </c>
      <c r="S455" s="54">
        <f t="shared" si="180"/>
        <v>0</v>
      </c>
      <c r="T455" s="54">
        <f t="shared" si="180"/>
        <v>0</v>
      </c>
      <c r="U455" s="54">
        <f t="shared" si="180"/>
        <v>0</v>
      </c>
      <c r="W455" s="71">
        <f t="shared" si="177"/>
        <v>0</v>
      </c>
      <c r="Z455" s="71">
        <f t="shared" si="156"/>
        <v>155</v>
      </c>
      <c r="AA455" s="78" t="str">
        <f>VLOOKUP($Z455,Master!$A:$B,2,FALSE)</f>
        <v>Gamis Yasmin</v>
      </c>
    </row>
    <row r="456" spans="1:27" ht="15">
      <c r="A456" s="73" t="str">
        <f t="shared" si="178"/>
        <v>Koko lelang aliIN</v>
      </c>
      <c r="B456" s="73" t="str">
        <f t="shared" si="179"/>
        <v>Koko lelang ali</v>
      </c>
      <c r="C456" s="51" t="s">
        <v>18</v>
      </c>
      <c r="D456" s="63">
        <f>SUMIF(In!$B:$B,Stock!$B456,In!C:C)</f>
        <v>0</v>
      </c>
      <c r="E456" s="63">
        <f>SUMIF(In!$B:$B,Stock!$B456,In!D:D)+D458</f>
        <v>0</v>
      </c>
      <c r="F456" s="63">
        <f>SUMIF(In!$B:$B,Stock!$B456,In!E:E)+E458</f>
        <v>0</v>
      </c>
      <c r="G456" s="63">
        <f>SUMIF(In!$B:$B,Stock!$B456,In!F:F)+F458</f>
        <v>0</v>
      </c>
      <c r="H456" s="63">
        <f>SUMIF(In!$B:$B,Stock!$B456,In!G:G)+G458</f>
        <v>0</v>
      </c>
      <c r="I456" s="63">
        <f>SUMIF(In!$B:$B,Stock!$B456,In!H:H)+H458</f>
        <v>0</v>
      </c>
      <c r="J456" s="63">
        <f>SUMIF(In!$B:$B,Stock!$B456,In!I:I)+I458</f>
        <v>0</v>
      </c>
      <c r="K456" s="63">
        <f>SUMIF(In!$B:$B,Stock!$B456,In!J:J)+J458</f>
        <v>0</v>
      </c>
      <c r="L456" s="63">
        <f>SUMIF(In!$B:$B,Stock!$B456,In!K:K)+K458</f>
        <v>0</v>
      </c>
      <c r="M456" s="63">
        <f>SUMIF(In!$B:$B,Stock!$B456,In!L:L)+L458</f>
        <v>0</v>
      </c>
      <c r="N456" s="63">
        <f>SUMIF(In!$B:$B,Stock!$B456,In!M:M)+M458</f>
        <v>0</v>
      </c>
      <c r="O456" s="63">
        <f>SUMIF(In!$B:$B,Stock!$B456,In!N:N)+N458</f>
        <v>0</v>
      </c>
      <c r="P456" s="63">
        <f>SUMIF(In!$B:$B,Stock!$B456,In!O:O)+O458</f>
        <v>0</v>
      </c>
      <c r="Q456" s="63">
        <f>SUMIF(In!$B:$B,Stock!$B456,In!P:P)+P458</f>
        <v>0</v>
      </c>
      <c r="R456" s="63">
        <f>SUMIF(In!$B:$B,Stock!$B456,In!Q:Q)+Q458</f>
        <v>0</v>
      </c>
      <c r="S456" s="63">
        <f>SUMIF(In!$B:$B,Stock!$B456,In!R:R)+R458</f>
        <v>0</v>
      </c>
      <c r="T456" s="63">
        <f>SUMIF(In!$B:$B,Stock!$B456,In!S:S)+S458</f>
        <v>0</v>
      </c>
      <c r="U456" s="63">
        <f>SUMIF(In!$B:$B,Stock!$B456,In!T:T)+T458</f>
        <v>0</v>
      </c>
      <c r="W456" s="64">
        <f t="shared" si="177"/>
        <v>0</v>
      </c>
      <c r="Z456" s="64">
        <f t="shared" si="156"/>
        <v>156</v>
      </c>
      <c r="AA456" s="74" t="str">
        <f>VLOOKUP($Z456,Master!$A:$B,2,FALSE)</f>
        <v>Koko lelang ali</v>
      </c>
    </row>
    <row r="457" spans="1:27" ht="15">
      <c r="A457" s="75" t="str">
        <f t="shared" si="178"/>
        <v>Koko lelang aliOUT</v>
      </c>
      <c r="B457" s="75" t="str">
        <f t="shared" si="179"/>
        <v>Koko lelang ali</v>
      </c>
      <c r="C457" s="52" t="s">
        <v>19</v>
      </c>
      <c r="D457" s="67">
        <f>SUMIF(Out!$B:$B,Stock!$B457,Out!C:C)</f>
        <v>0</v>
      </c>
      <c r="E457" s="67">
        <f>SUMIF(Out!$B:$B,Stock!$B457,Out!D:D)</f>
        <v>0</v>
      </c>
      <c r="F457" s="67">
        <f>SUMIF(Out!$B:$B,Stock!$B457,Out!E:E)</f>
        <v>0</v>
      </c>
      <c r="G457" s="67">
        <f>SUMIF(Out!$B:$B,Stock!$B457,Out!F:F)</f>
        <v>0</v>
      </c>
      <c r="H457" s="67">
        <f>SUMIF(Out!$B:$B,Stock!$B457,Out!G:G)</f>
        <v>0</v>
      </c>
      <c r="I457" s="67">
        <f>SUMIF(Out!$B:$B,Stock!$B457,Out!H:H)</f>
        <v>0</v>
      </c>
      <c r="J457" s="67">
        <f>SUMIF(Out!$B:$B,Stock!$B457,Out!I:I)</f>
        <v>0</v>
      </c>
      <c r="K457" s="67">
        <f>SUMIF(Out!$B:$B,Stock!$B457,Out!J:J)</f>
        <v>0</v>
      </c>
      <c r="L457" s="67">
        <f>SUMIF(Out!$B:$B,Stock!$B457,Out!K:K)</f>
        <v>0</v>
      </c>
      <c r="M457" s="67">
        <f>SUMIF(Out!$B:$B,Stock!$B457,Out!L:L)</f>
        <v>0</v>
      </c>
      <c r="N457" s="67">
        <f>SUMIF(Out!$B:$B,Stock!$B457,Out!M:M)</f>
        <v>0</v>
      </c>
      <c r="O457" s="67">
        <f>SUMIF(Out!$B:$B,Stock!$B457,Out!N:N)</f>
        <v>0</v>
      </c>
      <c r="P457" s="67">
        <f>SUMIF(Out!$B:$B,Stock!$B457,Out!O:O)</f>
        <v>0</v>
      </c>
      <c r="Q457" s="67">
        <f>SUMIF(Out!$B:$B,Stock!$B457,Out!P:P)</f>
        <v>0</v>
      </c>
      <c r="R457" s="67">
        <f>SUMIF(Out!$B:$B,Stock!$B457,Out!Q:Q)</f>
        <v>0</v>
      </c>
      <c r="S457" s="67">
        <f>SUMIF(Out!$B:$B,Stock!$B457,Out!R:R)</f>
        <v>0</v>
      </c>
      <c r="T457" s="67">
        <f>SUMIF(Out!$B:$B,Stock!$B457,Out!S:S)</f>
        <v>0</v>
      </c>
      <c r="U457" s="67">
        <f>SUMIF(Out!$B:$B,Stock!$B457,Out!T:T)</f>
        <v>0</v>
      </c>
      <c r="W457" s="68">
        <f t="shared" si="177"/>
        <v>0</v>
      </c>
      <c r="Z457" s="68">
        <f t="shared" si="156"/>
        <v>156</v>
      </c>
      <c r="AA457" s="76" t="str">
        <f>VLOOKUP($Z457,Master!$A:$B,2,FALSE)</f>
        <v>Koko lelang ali</v>
      </c>
    </row>
    <row r="458" spans="1:27" ht="15">
      <c r="A458" s="77" t="str">
        <f t="shared" si="178"/>
        <v>Koko lelang aliBALANCE</v>
      </c>
      <c r="B458" s="77" t="str">
        <f t="shared" si="179"/>
        <v>Koko lelang ali</v>
      </c>
      <c r="C458" s="53" t="s">
        <v>118</v>
      </c>
      <c r="D458" s="54">
        <f t="shared" ref="D458:U458" si="181">D456-D457</f>
        <v>0</v>
      </c>
      <c r="E458" s="54">
        <f t="shared" si="181"/>
        <v>0</v>
      </c>
      <c r="F458" s="54">
        <f t="shared" si="181"/>
        <v>0</v>
      </c>
      <c r="G458" s="54">
        <f t="shared" si="181"/>
        <v>0</v>
      </c>
      <c r="H458" s="54">
        <f t="shared" si="181"/>
        <v>0</v>
      </c>
      <c r="I458" s="54">
        <f t="shared" si="181"/>
        <v>0</v>
      </c>
      <c r="J458" s="54">
        <f t="shared" si="181"/>
        <v>0</v>
      </c>
      <c r="K458" s="54">
        <f t="shared" si="181"/>
        <v>0</v>
      </c>
      <c r="L458" s="54">
        <f t="shared" si="181"/>
        <v>0</v>
      </c>
      <c r="M458" s="54">
        <f t="shared" si="181"/>
        <v>0</v>
      </c>
      <c r="N458" s="54">
        <f t="shared" si="181"/>
        <v>0</v>
      </c>
      <c r="O458" s="54">
        <f t="shared" si="181"/>
        <v>0</v>
      </c>
      <c r="P458" s="54">
        <f t="shared" si="181"/>
        <v>0</v>
      </c>
      <c r="Q458" s="54">
        <f t="shared" si="181"/>
        <v>0</v>
      </c>
      <c r="R458" s="54">
        <f t="shared" si="181"/>
        <v>0</v>
      </c>
      <c r="S458" s="54">
        <f t="shared" si="181"/>
        <v>0</v>
      </c>
      <c r="T458" s="54">
        <f t="shared" si="181"/>
        <v>0</v>
      </c>
      <c r="U458" s="54">
        <f t="shared" si="181"/>
        <v>0</v>
      </c>
      <c r="W458" s="71">
        <f t="shared" si="177"/>
        <v>0</v>
      </c>
      <c r="Z458" s="71">
        <f t="shared" ref="Z458:Z521" si="182">Z455+1</f>
        <v>156</v>
      </c>
      <c r="AA458" s="78" t="str">
        <f>VLOOKUP($Z458,Master!$A:$B,2,FALSE)</f>
        <v>Koko lelang ali</v>
      </c>
    </row>
    <row r="459" spans="1:27" ht="15">
      <c r="A459" s="73" t="str">
        <f t="shared" si="178"/>
        <v>Kaos lelang ABGIN</v>
      </c>
      <c r="B459" s="73" t="str">
        <f t="shared" si="179"/>
        <v>Kaos lelang ABG</v>
      </c>
      <c r="C459" s="51" t="s">
        <v>18</v>
      </c>
      <c r="D459" s="63">
        <f>SUMIF(In!$B:$B,Stock!$B459,In!C:C)</f>
        <v>0</v>
      </c>
      <c r="E459" s="63">
        <f>SUMIF(In!$B:$B,Stock!$B459,In!D:D)+D461</f>
        <v>0</v>
      </c>
      <c r="F459" s="63">
        <f>SUMIF(In!$B:$B,Stock!$B459,In!E:E)+E461</f>
        <v>0</v>
      </c>
      <c r="G459" s="63">
        <f>SUMIF(In!$B:$B,Stock!$B459,In!F:F)+F461</f>
        <v>0</v>
      </c>
      <c r="H459" s="63">
        <f>SUMIF(In!$B:$B,Stock!$B459,In!G:G)+G461</f>
        <v>0</v>
      </c>
      <c r="I459" s="63">
        <f>SUMIF(In!$B:$B,Stock!$B459,In!H:H)+H461</f>
        <v>0</v>
      </c>
      <c r="J459" s="63">
        <f>SUMIF(In!$B:$B,Stock!$B459,In!I:I)+I461</f>
        <v>0</v>
      </c>
      <c r="K459" s="63">
        <f>SUMIF(In!$B:$B,Stock!$B459,In!J:J)+J461</f>
        <v>0</v>
      </c>
      <c r="L459" s="63">
        <f>SUMIF(In!$B:$B,Stock!$B459,In!K:K)+K461</f>
        <v>0</v>
      </c>
      <c r="M459" s="63">
        <f>SUMIF(In!$B:$B,Stock!$B459,In!L:L)+L461</f>
        <v>0</v>
      </c>
      <c r="N459" s="63">
        <f>SUMIF(In!$B:$B,Stock!$B459,In!M:M)+M461</f>
        <v>0</v>
      </c>
      <c r="O459" s="63">
        <f>SUMIF(In!$B:$B,Stock!$B459,In!N:N)+N461</f>
        <v>0</v>
      </c>
      <c r="P459" s="63">
        <f>SUMIF(In!$B:$B,Stock!$B459,In!O:O)+O461</f>
        <v>0</v>
      </c>
      <c r="Q459" s="63">
        <f>SUMIF(In!$B:$B,Stock!$B459,In!P:P)+P461</f>
        <v>0</v>
      </c>
      <c r="R459" s="63">
        <f>SUMIF(In!$B:$B,Stock!$B459,In!Q:Q)+Q461</f>
        <v>0</v>
      </c>
      <c r="S459" s="63">
        <f>SUMIF(In!$B:$B,Stock!$B459,In!R:R)+R461</f>
        <v>0</v>
      </c>
      <c r="T459" s="63">
        <f>SUMIF(In!$B:$B,Stock!$B459,In!S:S)+S461</f>
        <v>0</v>
      </c>
      <c r="U459" s="63">
        <f>SUMIF(In!$B:$B,Stock!$B459,In!T:T)+T461</f>
        <v>0</v>
      </c>
      <c r="W459" s="64">
        <f t="shared" si="177"/>
        <v>0</v>
      </c>
      <c r="Z459" s="64">
        <f t="shared" si="182"/>
        <v>157</v>
      </c>
      <c r="AA459" s="74" t="str">
        <f>VLOOKUP($Z459,Master!$A:$B,2,FALSE)</f>
        <v>Kaos lelang ABG</v>
      </c>
    </row>
    <row r="460" spans="1:27" ht="15">
      <c r="A460" s="75" t="str">
        <f t="shared" si="178"/>
        <v>Kaos lelang ABGOUT</v>
      </c>
      <c r="B460" s="75" t="str">
        <f t="shared" si="179"/>
        <v>Kaos lelang ABG</v>
      </c>
      <c r="C460" s="52" t="s">
        <v>19</v>
      </c>
      <c r="D460" s="67">
        <f>SUMIF(Out!$B:$B,Stock!$B460,Out!C:C)</f>
        <v>0</v>
      </c>
      <c r="E460" s="67">
        <f>SUMIF(Out!$B:$B,Stock!$B460,Out!D:D)</f>
        <v>0</v>
      </c>
      <c r="F460" s="67">
        <f>SUMIF(Out!$B:$B,Stock!$B460,Out!E:E)</f>
        <v>0</v>
      </c>
      <c r="G460" s="67">
        <f>SUMIF(Out!$B:$B,Stock!$B460,Out!F:F)</f>
        <v>0</v>
      </c>
      <c r="H460" s="67">
        <f>SUMIF(Out!$B:$B,Stock!$B460,Out!G:G)</f>
        <v>0</v>
      </c>
      <c r="I460" s="67">
        <f>SUMIF(Out!$B:$B,Stock!$B460,Out!H:H)</f>
        <v>0</v>
      </c>
      <c r="J460" s="67">
        <f>SUMIF(Out!$B:$B,Stock!$B460,Out!I:I)</f>
        <v>0</v>
      </c>
      <c r="K460" s="67">
        <f>SUMIF(Out!$B:$B,Stock!$B460,Out!J:J)</f>
        <v>0</v>
      </c>
      <c r="L460" s="67">
        <f>SUMIF(Out!$B:$B,Stock!$B460,Out!K:K)</f>
        <v>0</v>
      </c>
      <c r="M460" s="67">
        <f>SUMIF(Out!$B:$B,Stock!$B460,Out!L:L)</f>
        <v>0</v>
      </c>
      <c r="N460" s="67">
        <f>SUMIF(Out!$B:$B,Stock!$B460,Out!M:M)</f>
        <v>0</v>
      </c>
      <c r="O460" s="67">
        <f>SUMIF(Out!$B:$B,Stock!$B460,Out!N:N)</f>
        <v>0</v>
      </c>
      <c r="P460" s="67">
        <f>SUMIF(Out!$B:$B,Stock!$B460,Out!O:O)</f>
        <v>0</v>
      </c>
      <c r="Q460" s="67">
        <f>SUMIF(Out!$B:$B,Stock!$B460,Out!P:P)</f>
        <v>0</v>
      </c>
      <c r="R460" s="67">
        <f>SUMIF(Out!$B:$B,Stock!$B460,Out!Q:Q)</f>
        <v>0</v>
      </c>
      <c r="S460" s="67">
        <f>SUMIF(Out!$B:$B,Stock!$B460,Out!R:R)</f>
        <v>0</v>
      </c>
      <c r="T460" s="67">
        <f>SUMIF(Out!$B:$B,Stock!$B460,Out!S:S)</f>
        <v>0</v>
      </c>
      <c r="U460" s="67">
        <f>SUMIF(Out!$B:$B,Stock!$B460,Out!T:T)</f>
        <v>0</v>
      </c>
      <c r="W460" s="68">
        <f t="shared" si="177"/>
        <v>0</v>
      </c>
      <c r="Z460" s="68">
        <f t="shared" si="182"/>
        <v>157</v>
      </c>
      <c r="AA460" s="76" t="str">
        <f>VLOOKUP($Z460,Master!$A:$B,2,FALSE)</f>
        <v>Kaos lelang ABG</v>
      </c>
    </row>
    <row r="461" spans="1:27" ht="15">
      <c r="A461" s="77" t="str">
        <f t="shared" si="178"/>
        <v>Kaos lelang ABGBALANCE</v>
      </c>
      <c r="B461" s="77" t="str">
        <f t="shared" si="179"/>
        <v>Kaos lelang ABG</v>
      </c>
      <c r="C461" s="53" t="s">
        <v>118</v>
      </c>
      <c r="D461" s="54">
        <f t="shared" ref="D461:U461" si="183">D459-D460</f>
        <v>0</v>
      </c>
      <c r="E461" s="54">
        <f t="shared" si="183"/>
        <v>0</v>
      </c>
      <c r="F461" s="54">
        <f t="shared" si="183"/>
        <v>0</v>
      </c>
      <c r="G461" s="54">
        <f t="shared" si="183"/>
        <v>0</v>
      </c>
      <c r="H461" s="54">
        <f t="shared" si="183"/>
        <v>0</v>
      </c>
      <c r="I461" s="54">
        <f t="shared" si="183"/>
        <v>0</v>
      </c>
      <c r="J461" s="54">
        <f t="shared" si="183"/>
        <v>0</v>
      </c>
      <c r="K461" s="54">
        <f t="shared" si="183"/>
        <v>0</v>
      </c>
      <c r="L461" s="54">
        <f t="shared" si="183"/>
        <v>0</v>
      </c>
      <c r="M461" s="54">
        <f t="shared" si="183"/>
        <v>0</v>
      </c>
      <c r="N461" s="54">
        <f t="shared" si="183"/>
        <v>0</v>
      </c>
      <c r="O461" s="54">
        <f t="shared" si="183"/>
        <v>0</v>
      </c>
      <c r="P461" s="54">
        <f t="shared" si="183"/>
        <v>0</v>
      </c>
      <c r="Q461" s="54">
        <f t="shared" si="183"/>
        <v>0</v>
      </c>
      <c r="R461" s="54">
        <f t="shared" si="183"/>
        <v>0</v>
      </c>
      <c r="S461" s="54">
        <f t="shared" si="183"/>
        <v>0</v>
      </c>
      <c r="T461" s="54">
        <f t="shared" si="183"/>
        <v>0</v>
      </c>
      <c r="U461" s="54">
        <f t="shared" si="183"/>
        <v>0</v>
      </c>
      <c r="W461" s="71">
        <f t="shared" si="177"/>
        <v>0</v>
      </c>
      <c r="Z461" s="71">
        <f t="shared" si="182"/>
        <v>157</v>
      </c>
      <c r="AA461" s="78" t="str">
        <f>VLOOKUP($Z461,Master!$A:$B,2,FALSE)</f>
        <v>Kaos lelang ABG</v>
      </c>
    </row>
    <row r="462" spans="1:27" ht="15">
      <c r="A462" s="73" t="str">
        <f t="shared" si="178"/>
        <v>Dress KartunIN</v>
      </c>
      <c r="B462" s="73" t="str">
        <f t="shared" si="179"/>
        <v>Dress Kartun</v>
      </c>
      <c r="C462" s="51" t="s">
        <v>18</v>
      </c>
      <c r="D462" s="63">
        <f>SUMIF(In!$B:$B,Stock!$B462,In!C:C)</f>
        <v>0</v>
      </c>
      <c r="E462" s="63">
        <f>SUMIF(In!$B:$B,Stock!$B462,In!D:D)+D464</f>
        <v>0</v>
      </c>
      <c r="F462" s="63">
        <f>SUMIF(In!$B:$B,Stock!$B462,In!E:E)+E464</f>
        <v>0</v>
      </c>
      <c r="G462" s="63">
        <f>SUMIF(In!$B:$B,Stock!$B462,In!F:F)+F464</f>
        <v>0</v>
      </c>
      <c r="H462" s="63">
        <f>SUMIF(In!$B:$B,Stock!$B462,In!G:G)+G464</f>
        <v>0</v>
      </c>
      <c r="I462" s="63">
        <f>SUMIF(In!$B:$B,Stock!$B462,In!H:H)+H464</f>
        <v>0</v>
      </c>
      <c r="J462" s="63">
        <f>SUMIF(In!$B:$B,Stock!$B462,In!I:I)+I464</f>
        <v>0</v>
      </c>
      <c r="K462" s="63">
        <f>SUMIF(In!$B:$B,Stock!$B462,In!J:J)+J464</f>
        <v>0</v>
      </c>
      <c r="L462" s="63">
        <f>SUMIF(In!$B:$B,Stock!$B462,In!K:K)+K464</f>
        <v>0</v>
      </c>
      <c r="M462" s="63">
        <f>SUMIF(In!$B:$B,Stock!$B462,In!L:L)+L464</f>
        <v>0</v>
      </c>
      <c r="N462" s="63">
        <f>SUMIF(In!$B:$B,Stock!$B462,In!M:M)+M464</f>
        <v>0</v>
      </c>
      <c r="O462" s="63">
        <f>SUMIF(In!$B:$B,Stock!$B462,In!N:N)+N464</f>
        <v>0</v>
      </c>
      <c r="P462" s="63">
        <f>SUMIF(In!$B:$B,Stock!$B462,In!O:O)+O464</f>
        <v>0</v>
      </c>
      <c r="Q462" s="63">
        <f>SUMIF(In!$B:$B,Stock!$B462,In!P:P)+P464</f>
        <v>0</v>
      </c>
      <c r="R462" s="63">
        <f>SUMIF(In!$B:$B,Stock!$B462,In!Q:Q)+Q464</f>
        <v>0</v>
      </c>
      <c r="S462" s="63">
        <f>SUMIF(In!$B:$B,Stock!$B462,In!R:R)+R464</f>
        <v>0</v>
      </c>
      <c r="T462" s="63">
        <f>SUMIF(In!$B:$B,Stock!$B462,In!S:S)+S464</f>
        <v>0</v>
      </c>
      <c r="U462" s="63">
        <f>SUMIF(In!$B:$B,Stock!$B462,In!T:T)+T464</f>
        <v>0</v>
      </c>
      <c r="W462" s="64">
        <f t="shared" si="177"/>
        <v>0</v>
      </c>
      <c r="Z462" s="64">
        <f t="shared" si="182"/>
        <v>158</v>
      </c>
      <c r="AA462" s="74" t="str">
        <f>VLOOKUP($Z462,Master!$A:$B,2,FALSE)</f>
        <v>Dress Kartun</v>
      </c>
    </row>
    <row r="463" spans="1:27" ht="15">
      <c r="A463" s="75" t="str">
        <f t="shared" si="178"/>
        <v>Dress KartunOUT</v>
      </c>
      <c r="B463" s="75" t="str">
        <f t="shared" si="179"/>
        <v>Dress Kartun</v>
      </c>
      <c r="C463" s="52" t="s">
        <v>19</v>
      </c>
      <c r="D463" s="67">
        <f>SUMIF(Out!$B:$B,Stock!$B463,Out!C:C)</f>
        <v>0</v>
      </c>
      <c r="E463" s="67">
        <f>SUMIF(Out!$B:$B,Stock!$B463,Out!D:D)</f>
        <v>0</v>
      </c>
      <c r="F463" s="67">
        <f>SUMIF(Out!$B:$B,Stock!$B463,Out!E:E)</f>
        <v>0</v>
      </c>
      <c r="G463" s="67">
        <f>SUMIF(Out!$B:$B,Stock!$B463,Out!F:F)</f>
        <v>0</v>
      </c>
      <c r="H463" s="67">
        <f>SUMIF(Out!$B:$B,Stock!$B463,Out!G:G)</f>
        <v>0</v>
      </c>
      <c r="I463" s="67">
        <f>SUMIF(Out!$B:$B,Stock!$B463,Out!H:H)</f>
        <v>0</v>
      </c>
      <c r="J463" s="67">
        <f>SUMIF(Out!$B:$B,Stock!$B463,Out!I:I)</f>
        <v>0</v>
      </c>
      <c r="K463" s="67">
        <f>SUMIF(Out!$B:$B,Stock!$B463,Out!J:J)</f>
        <v>0</v>
      </c>
      <c r="L463" s="67">
        <f>SUMIF(Out!$B:$B,Stock!$B463,Out!K:K)</f>
        <v>0</v>
      </c>
      <c r="M463" s="67">
        <f>SUMIF(Out!$B:$B,Stock!$B463,Out!L:L)</f>
        <v>0</v>
      </c>
      <c r="N463" s="67">
        <f>SUMIF(Out!$B:$B,Stock!$B463,Out!M:M)</f>
        <v>0</v>
      </c>
      <c r="O463" s="67">
        <f>SUMIF(Out!$B:$B,Stock!$B463,Out!N:N)</f>
        <v>0</v>
      </c>
      <c r="P463" s="67">
        <f>SUMIF(Out!$B:$B,Stock!$B463,Out!O:O)</f>
        <v>0</v>
      </c>
      <c r="Q463" s="67">
        <f>SUMIF(Out!$B:$B,Stock!$B463,Out!P:P)</f>
        <v>0</v>
      </c>
      <c r="R463" s="67">
        <f>SUMIF(Out!$B:$B,Stock!$B463,Out!Q:Q)</f>
        <v>0</v>
      </c>
      <c r="S463" s="67">
        <f>SUMIF(Out!$B:$B,Stock!$B463,Out!R:R)</f>
        <v>0</v>
      </c>
      <c r="T463" s="67">
        <f>SUMIF(Out!$B:$B,Stock!$B463,Out!S:S)</f>
        <v>0</v>
      </c>
      <c r="U463" s="67">
        <f>SUMIF(Out!$B:$B,Stock!$B463,Out!T:T)</f>
        <v>0</v>
      </c>
      <c r="W463" s="68">
        <f t="shared" si="177"/>
        <v>0</v>
      </c>
      <c r="Z463" s="68">
        <f t="shared" si="182"/>
        <v>158</v>
      </c>
      <c r="AA463" s="76" t="str">
        <f>VLOOKUP($Z463,Master!$A:$B,2,FALSE)</f>
        <v>Dress Kartun</v>
      </c>
    </row>
    <row r="464" spans="1:27" ht="15">
      <c r="A464" s="77" t="str">
        <f t="shared" si="178"/>
        <v>Dress KartunBALANCE</v>
      </c>
      <c r="B464" s="77" t="str">
        <f t="shared" si="179"/>
        <v>Dress Kartun</v>
      </c>
      <c r="C464" s="53" t="s">
        <v>118</v>
      </c>
      <c r="D464" s="54">
        <f t="shared" ref="D464:U464" si="184">D462-D463</f>
        <v>0</v>
      </c>
      <c r="E464" s="54">
        <f t="shared" si="184"/>
        <v>0</v>
      </c>
      <c r="F464" s="54">
        <f t="shared" si="184"/>
        <v>0</v>
      </c>
      <c r="G464" s="54">
        <f t="shared" si="184"/>
        <v>0</v>
      </c>
      <c r="H464" s="54">
        <f t="shared" si="184"/>
        <v>0</v>
      </c>
      <c r="I464" s="54">
        <f t="shared" si="184"/>
        <v>0</v>
      </c>
      <c r="J464" s="54">
        <f t="shared" si="184"/>
        <v>0</v>
      </c>
      <c r="K464" s="54">
        <f t="shared" si="184"/>
        <v>0</v>
      </c>
      <c r="L464" s="54">
        <f t="shared" si="184"/>
        <v>0</v>
      </c>
      <c r="M464" s="54">
        <f t="shared" si="184"/>
        <v>0</v>
      </c>
      <c r="N464" s="54">
        <f t="shared" si="184"/>
        <v>0</v>
      </c>
      <c r="O464" s="54">
        <f t="shared" si="184"/>
        <v>0</v>
      </c>
      <c r="P464" s="54">
        <f t="shared" si="184"/>
        <v>0</v>
      </c>
      <c r="Q464" s="54">
        <f t="shared" si="184"/>
        <v>0</v>
      </c>
      <c r="R464" s="54">
        <f t="shared" si="184"/>
        <v>0</v>
      </c>
      <c r="S464" s="54">
        <f t="shared" si="184"/>
        <v>0</v>
      </c>
      <c r="T464" s="54">
        <f t="shared" si="184"/>
        <v>0</v>
      </c>
      <c r="U464" s="54">
        <f t="shared" si="184"/>
        <v>0</v>
      </c>
      <c r="W464" s="71">
        <f t="shared" si="177"/>
        <v>0</v>
      </c>
      <c r="Z464" s="71">
        <f t="shared" si="182"/>
        <v>158</v>
      </c>
      <c r="AA464" s="78" t="str">
        <f>VLOOKUP($Z464,Master!$A:$B,2,FALSE)</f>
        <v>Dress Kartun</v>
      </c>
    </row>
    <row r="465" spans="1:27" ht="15">
      <c r="A465" s="73" t="str">
        <f t="shared" si="178"/>
        <v>Gamis AtikaIN</v>
      </c>
      <c r="B465" s="73" t="str">
        <f t="shared" si="179"/>
        <v>Gamis Atika</v>
      </c>
      <c r="C465" s="51" t="s">
        <v>18</v>
      </c>
      <c r="D465" s="63">
        <f>SUMIF(In!$B:$B,Stock!$B465,In!C:C)</f>
        <v>0</v>
      </c>
      <c r="E465" s="63">
        <f>SUMIF(In!$B:$B,Stock!$B465,In!D:D)+D467</f>
        <v>0</v>
      </c>
      <c r="F465" s="63">
        <f>SUMIF(In!$B:$B,Stock!$B465,In!E:E)+E467</f>
        <v>0</v>
      </c>
      <c r="G465" s="63">
        <f>SUMIF(In!$B:$B,Stock!$B465,In!F:F)+F467</f>
        <v>0</v>
      </c>
      <c r="H465" s="63">
        <f>SUMIF(In!$B:$B,Stock!$B465,In!G:G)+G467</f>
        <v>0</v>
      </c>
      <c r="I465" s="63">
        <f>SUMIF(In!$B:$B,Stock!$B465,In!H:H)+H467</f>
        <v>0</v>
      </c>
      <c r="J465" s="63">
        <f>SUMIF(In!$B:$B,Stock!$B465,In!I:I)+I467</f>
        <v>0</v>
      </c>
      <c r="K465" s="63">
        <f>SUMIF(In!$B:$B,Stock!$B465,In!J:J)+J467</f>
        <v>0</v>
      </c>
      <c r="L465" s="63">
        <f>SUMIF(In!$B:$B,Stock!$B465,In!K:K)+K467</f>
        <v>0</v>
      </c>
      <c r="M465" s="63">
        <f>SUMIF(In!$B:$B,Stock!$B465,In!L:L)+L467</f>
        <v>0</v>
      </c>
      <c r="N465" s="63">
        <f>SUMIF(In!$B:$B,Stock!$B465,In!M:M)+M467</f>
        <v>0</v>
      </c>
      <c r="O465" s="63">
        <f>SUMIF(In!$B:$B,Stock!$B465,In!N:N)+N467</f>
        <v>0</v>
      </c>
      <c r="P465" s="63">
        <f>SUMIF(In!$B:$B,Stock!$B465,In!O:O)+O467</f>
        <v>0</v>
      </c>
      <c r="Q465" s="63">
        <f>SUMIF(In!$B:$B,Stock!$B465,In!P:P)+P467</f>
        <v>0</v>
      </c>
      <c r="R465" s="63">
        <f>SUMIF(In!$B:$B,Stock!$B465,In!Q:Q)+Q467</f>
        <v>0</v>
      </c>
      <c r="S465" s="63">
        <f>SUMIF(In!$B:$B,Stock!$B465,In!R:R)+R467</f>
        <v>0</v>
      </c>
      <c r="T465" s="63">
        <f>SUMIF(In!$B:$B,Stock!$B465,In!S:S)+S467</f>
        <v>0</v>
      </c>
      <c r="U465" s="63">
        <f>SUMIF(In!$B:$B,Stock!$B465,In!T:T)+T467</f>
        <v>0</v>
      </c>
      <c r="W465" s="64">
        <f t="shared" si="177"/>
        <v>0</v>
      </c>
      <c r="Z465" s="64">
        <f t="shared" si="182"/>
        <v>159</v>
      </c>
      <c r="AA465" s="74" t="str">
        <f>VLOOKUP($Z465,Master!$A:$B,2,FALSE)</f>
        <v>Gamis Atika</v>
      </c>
    </row>
    <row r="466" spans="1:27" ht="15">
      <c r="A466" s="75" t="str">
        <f t="shared" si="178"/>
        <v>Gamis AtikaOUT</v>
      </c>
      <c r="B466" s="75" t="str">
        <f t="shared" si="179"/>
        <v>Gamis Atika</v>
      </c>
      <c r="C466" s="52" t="s">
        <v>19</v>
      </c>
      <c r="D466" s="67">
        <f>SUMIF(Out!$B:$B,Stock!$B466,Out!C:C)</f>
        <v>0</v>
      </c>
      <c r="E466" s="67">
        <f>SUMIF(Out!$B:$B,Stock!$B466,Out!D:D)</f>
        <v>0</v>
      </c>
      <c r="F466" s="67">
        <f>SUMIF(Out!$B:$B,Stock!$B466,Out!E:E)</f>
        <v>0</v>
      </c>
      <c r="G466" s="67">
        <f>SUMIF(Out!$B:$B,Stock!$B466,Out!F:F)</f>
        <v>0</v>
      </c>
      <c r="H466" s="67">
        <f>SUMIF(Out!$B:$B,Stock!$B466,Out!G:G)</f>
        <v>0</v>
      </c>
      <c r="I466" s="67">
        <f>SUMIF(Out!$B:$B,Stock!$B466,Out!H:H)</f>
        <v>0</v>
      </c>
      <c r="J466" s="67">
        <f>SUMIF(Out!$B:$B,Stock!$B466,Out!I:I)</f>
        <v>0</v>
      </c>
      <c r="K466" s="67">
        <f>SUMIF(Out!$B:$B,Stock!$B466,Out!J:J)</f>
        <v>0</v>
      </c>
      <c r="L466" s="67">
        <f>SUMIF(Out!$B:$B,Stock!$B466,Out!K:K)</f>
        <v>0</v>
      </c>
      <c r="M466" s="67">
        <f>SUMIF(Out!$B:$B,Stock!$B466,Out!L:L)</f>
        <v>0</v>
      </c>
      <c r="N466" s="67">
        <f>SUMIF(Out!$B:$B,Stock!$B466,Out!M:M)</f>
        <v>0</v>
      </c>
      <c r="O466" s="67">
        <f>SUMIF(Out!$B:$B,Stock!$B466,Out!N:N)</f>
        <v>0</v>
      </c>
      <c r="P466" s="67">
        <f>SUMIF(Out!$B:$B,Stock!$B466,Out!O:O)</f>
        <v>0</v>
      </c>
      <c r="Q466" s="67">
        <f>SUMIF(Out!$B:$B,Stock!$B466,Out!P:P)</f>
        <v>0</v>
      </c>
      <c r="R466" s="67">
        <f>SUMIF(Out!$B:$B,Stock!$B466,Out!Q:Q)</f>
        <v>0</v>
      </c>
      <c r="S466" s="67">
        <f>SUMIF(Out!$B:$B,Stock!$B466,Out!R:R)</f>
        <v>0</v>
      </c>
      <c r="T466" s="67">
        <f>SUMIF(Out!$B:$B,Stock!$B466,Out!S:S)</f>
        <v>0</v>
      </c>
      <c r="U466" s="67">
        <f>SUMIF(Out!$B:$B,Stock!$B466,Out!T:T)</f>
        <v>0</v>
      </c>
      <c r="W466" s="68">
        <f t="shared" si="177"/>
        <v>0</v>
      </c>
      <c r="Z466" s="68">
        <f t="shared" si="182"/>
        <v>159</v>
      </c>
      <c r="AA466" s="76" t="str">
        <f>VLOOKUP($Z466,Master!$A:$B,2,FALSE)</f>
        <v>Gamis Atika</v>
      </c>
    </row>
    <row r="467" spans="1:27" ht="15">
      <c r="A467" s="77" t="str">
        <f t="shared" si="178"/>
        <v>Gamis AtikaBALANCE</v>
      </c>
      <c r="B467" s="77" t="str">
        <f t="shared" si="179"/>
        <v>Gamis Atika</v>
      </c>
      <c r="C467" s="53" t="s">
        <v>118</v>
      </c>
      <c r="D467" s="54">
        <f t="shared" ref="D467:U467" si="185">D465-D466</f>
        <v>0</v>
      </c>
      <c r="E467" s="54">
        <f t="shared" si="185"/>
        <v>0</v>
      </c>
      <c r="F467" s="54">
        <f t="shared" si="185"/>
        <v>0</v>
      </c>
      <c r="G467" s="54">
        <f t="shared" si="185"/>
        <v>0</v>
      </c>
      <c r="H467" s="54">
        <f t="shared" si="185"/>
        <v>0</v>
      </c>
      <c r="I467" s="54">
        <f t="shared" si="185"/>
        <v>0</v>
      </c>
      <c r="J467" s="54">
        <f t="shared" si="185"/>
        <v>0</v>
      </c>
      <c r="K467" s="54">
        <f t="shared" si="185"/>
        <v>0</v>
      </c>
      <c r="L467" s="54">
        <f t="shared" si="185"/>
        <v>0</v>
      </c>
      <c r="M467" s="54">
        <f t="shared" si="185"/>
        <v>0</v>
      </c>
      <c r="N467" s="54">
        <f t="shared" si="185"/>
        <v>0</v>
      </c>
      <c r="O467" s="54">
        <f t="shared" si="185"/>
        <v>0</v>
      </c>
      <c r="P467" s="54">
        <f t="shared" si="185"/>
        <v>0</v>
      </c>
      <c r="Q467" s="54">
        <f t="shared" si="185"/>
        <v>0</v>
      </c>
      <c r="R467" s="54">
        <f t="shared" si="185"/>
        <v>0</v>
      </c>
      <c r="S467" s="54">
        <f t="shared" si="185"/>
        <v>0</v>
      </c>
      <c r="T467" s="54">
        <f t="shared" si="185"/>
        <v>0</v>
      </c>
      <c r="U467" s="54">
        <f t="shared" si="185"/>
        <v>0</v>
      </c>
      <c r="W467" s="71">
        <f t="shared" si="177"/>
        <v>0</v>
      </c>
      <c r="Z467" s="71">
        <f t="shared" si="182"/>
        <v>159</v>
      </c>
      <c r="AA467" s="78" t="str">
        <f>VLOOKUP($Z467,Master!$A:$B,2,FALSE)</f>
        <v>Gamis Atika</v>
      </c>
    </row>
    <row r="468" spans="1:27" ht="15">
      <c r="A468" s="73" t="str">
        <f t="shared" si="178"/>
        <v>Gamis HerikIN</v>
      </c>
      <c r="B468" s="73" t="str">
        <f t="shared" si="179"/>
        <v>Gamis Herik</v>
      </c>
      <c r="C468" s="51" t="s">
        <v>18</v>
      </c>
      <c r="D468" s="63">
        <f>SUMIF(In!$B:$B,Stock!$B468,In!C:C)</f>
        <v>0</v>
      </c>
      <c r="E468" s="63">
        <f>SUMIF(In!$B:$B,Stock!$B468,In!D:D)+D470</f>
        <v>0</v>
      </c>
      <c r="F468" s="63">
        <f>SUMIF(In!$B:$B,Stock!$B468,In!E:E)+E470</f>
        <v>0</v>
      </c>
      <c r="G468" s="63">
        <f>SUMIF(In!$B:$B,Stock!$B468,In!F:F)+F470</f>
        <v>0</v>
      </c>
      <c r="H468" s="63">
        <f>SUMIF(In!$B:$B,Stock!$B468,In!G:G)+G470</f>
        <v>0</v>
      </c>
      <c r="I468" s="63">
        <f>SUMIF(In!$B:$B,Stock!$B468,In!H:H)+H470</f>
        <v>0</v>
      </c>
      <c r="J468" s="63">
        <f>SUMIF(In!$B:$B,Stock!$B468,In!I:I)+I470</f>
        <v>0</v>
      </c>
      <c r="K468" s="63">
        <f>SUMIF(In!$B:$B,Stock!$B468,In!J:J)+J470</f>
        <v>0</v>
      </c>
      <c r="L468" s="63">
        <f>SUMIF(In!$B:$B,Stock!$B468,In!K:K)+K470</f>
        <v>0</v>
      </c>
      <c r="M468" s="63">
        <f>SUMIF(In!$B:$B,Stock!$B468,In!L:L)+L470</f>
        <v>0</v>
      </c>
      <c r="N468" s="63">
        <f>SUMIF(In!$B:$B,Stock!$B468,In!M:M)+M470</f>
        <v>0</v>
      </c>
      <c r="O468" s="63">
        <f>SUMIF(In!$B:$B,Stock!$B468,In!N:N)+N470</f>
        <v>0</v>
      </c>
      <c r="P468" s="63">
        <f>SUMIF(In!$B:$B,Stock!$B468,In!O:O)+O470</f>
        <v>0</v>
      </c>
      <c r="Q468" s="63">
        <f>SUMIF(In!$B:$B,Stock!$B468,In!P:P)+P470</f>
        <v>0</v>
      </c>
      <c r="R468" s="63">
        <f>SUMIF(In!$B:$B,Stock!$B468,In!Q:Q)+Q470</f>
        <v>0</v>
      </c>
      <c r="S468" s="63">
        <f>SUMIF(In!$B:$B,Stock!$B468,In!R:R)+R470</f>
        <v>0</v>
      </c>
      <c r="T468" s="63">
        <f>SUMIF(In!$B:$B,Stock!$B468,In!S:S)+S470</f>
        <v>0</v>
      </c>
      <c r="U468" s="63">
        <f>SUMIF(In!$B:$B,Stock!$B468,In!T:T)+T470</f>
        <v>0</v>
      </c>
      <c r="W468" s="64">
        <f t="shared" si="177"/>
        <v>0</v>
      </c>
      <c r="Z468" s="64">
        <f t="shared" si="182"/>
        <v>160</v>
      </c>
      <c r="AA468" s="74" t="str">
        <f>VLOOKUP($Z468,Master!$A:$B,2,FALSE)</f>
        <v>Gamis Herik</v>
      </c>
    </row>
    <row r="469" spans="1:27" ht="15">
      <c r="A469" s="75" t="str">
        <f t="shared" si="178"/>
        <v>Gamis HerikOUT</v>
      </c>
      <c r="B469" s="75" t="str">
        <f t="shared" si="179"/>
        <v>Gamis Herik</v>
      </c>
      <c r="C469" s="52" t="s">
        <v>19</v>
      </c>
      <c r="D469" s="67">
        <f>SUMIF(Out!$B:$B,Stock!$B469,Out!C:C)</f>
        <v>0</v>
      </c>
      <c r="E469" s="67">
        <f>SUMIF(Out!$B:$B,Stock!$B469,Out!D:D)</f>
        <v>0</v>
      </c>
      <c r="F469" s="67">
        <f>SUMIF(Out!$B:$B,Stock!$B469,Out!E:E)</f>
        <v>0</v>
      </c>
      <c r="G469" s="67">
        <f>SUMIF(Out!$B:$B,Stock!$B469,Out!F:F)</f>
        <v>0</v>
      </c>
      <c r="H469" s="67">
        <f>SUMIF(Out!$B:$B,Stock!$B469,Out!G:G)</f>
        <v>0</v>
      </c>
      <c r="I469" s="67">
        <f>SUMIF(Out!$B:$B,Stock!$B469,Out!H:H)</f>
        <v>0</v>
      </c>
      <c r="J469" s="67">
        <f>SUMIF(Out!$B:$B,Stock!$B469,Out!I:I)</f>
        <v>0</v>
      </c>
      <c r="K469" s="67">
        <f>SUMIF(Out!$B:$B,Stock!$B469,Out!J:J)</f>
        <v>0</v>
      </c>
      <c r="L469" s="67">
        <f>SUMIF(Out!$B:$B,Stock!$B469,Out!K:K)</f>
        <v>0</v>
      </c>
      <c r="M469" s="67">
        <f>SUMIF(Out!$B:$B,Stock!$B469,Out!L:L)</f>
        <v>0</v>
      </c>
      <c r="N469" s="67">
        <f>SUMIF(Out!$B:$B,Stock!$B469,Out!M:M)</f>
        <v>0</v>
      </c>
      <c r="O469" s="67">
        <f>SUMIF(Out!$B:$B,Stock!$B469,Out!N:N)</f>
        <v>0</v>
      </c>
      <c r="P469" s="67">
        <f>SUMIF(Out!$B:$B,Stock!$B469,Out!O:O)</f>
        <v>0</v>
      </c>
      <c r="Q469" s="67">
        <f>SUMIF(Out!$B:$B,Stock!$B469,Out!P:P)</f>
        <v>0</v>
      </c>
      <c r="R469" s="67">
        <f>SUMIF(Out!$B:$B,Stock!$B469,Out!Q:Q)</f>
        <v>0</v>
      </c>
      <c r="S469" s="67">
        <f>SUMIF(Out!$B:$B,Stock!$B469,Out!R:R)</f>
        <v>0</v>
      </c>
      <c r="T469" s="67">
        <f>SUMIF(Out!$B:$B,Stock!$B469,Out!S:S)</f>
        <v>0</v>
      </c>
      <c r="U469" s="67">
        <f>SUMIF(Out!$B:$B,Stock!$B469,Out!T:T)</f>
        <v>0</v>
      </c>
      <c r="W469" s="68">
        <f t="shared" si="177"/>
        <v>0</v>
      </c>
      <c r="Z469" s="68">
        <f t="shared" si="182"/>
        <v>160</v>
      </c>
      <c r="AA469" s="76" t="str">
        <f>VLOOKUP($Z469,Master!$A:$B,2,FALSE)</f>
        <v>Gamis Herik</v>
      </c>
    </row>
    <row r="470" spans="1:27" ht="15">
      <c r="A470" s="77" t="str">
        <f t="shared" si="178"/>
        <v>Gamis HerikBALANCE</v>
      </c>
      <c r="B470" s="77" t="str">
        <f t="shared" si="179"/>
        <v>Gamis Herik</v>
      </c>
      <c r="C470" s="53" t="s">
        <v>118</v>
      </c>
      <c r="D470" s="54">
        <f t="shared" ref="D470:U470" si="186">D468-D469</f>
        <v>0</v>
      </c>
      <c r="E470" s="54">
        <f t="shared" si="186"/>
        <v>0</v>
      </c>
      <c r="F470" s="54">
        <f t="shared" si="186"/>
        <v>0</v>
      </c>
      <c r="G470" s="54">
        <f t="shared" si="186"/>
        <v>0</v>
      </c>
      <c r="H470" s="54">
        <f t="shared" si="186"/>
        <v>0</v>
      </c>
      <c r="I470" s="54">
        <f t="shared" si="186"/>
        <v>0</v>
      </c>
      <c r="J470" s="54">
        <f t="shared" si="186"/>
        <v>0</v>
      </c>
      <c r="K470" s="54">
        <f t="shared" si="186"/>
        <v>0</v>
      </c>
      <c r="L470" s="54">
        <f t="shared" si="186"/>
        <v>0</v>
      </c>
      <c r="M470" s="54">
        <f t="shared" si="186"/>
        <v>0</v>
      </c>
      <c r="N470" s="54">
        <f t="shared" si="186"/>
        <v>0</v>
      </c>
      <c r="O470" s="54">
        <f t="shared" si="186"/>
        <v>0</v>
      </c>
      <c r="P470" s="54">
        <f t="shared" si="186"/>
        <v>0</v>
      </c>
      <c r="Q470" s="54">
        <f t="shared" si="186"/>
        <v>0</v>
      </c>
      <c r="R470" s="54">
        <f t="shared" si="186"/>
        <v>0</v>
      </c>
      <c r="S470" s="54">
        <f t="shared" si="186"/>
        <v>0</v>
      </c>
      <c r="T470" s="54">
        <f t="shared" si="186"/>
        <v>0</v>
      </c>
      <c r="U470" s="54">
        <f t="shared" si="186"/>
        <v>0</v>
      </c>
      <c r="W470" s="71">
        <f t="shared" si="177"/>
        <v>0</v>
      </c>
      <c r="Z470" s="71">
        <f t="shared" si="182"/>
        <v>160</v>
      </c>
      <c r="AA470" s="78" t="str">
        <f>VLOOKUP($Z470,Master!$A:$B,2,FALSE)</f>
        <v>Gamis Herik</v>
      </c>
    </row>
    <row r="471" spans="1:27" ht="15">
      <c r="A471" s="73" t="str">
        <f t="shared" si="178"/>
        <v>Gamis spandekIN</v>
      </c>
      <c r="B471" s="73" t="str">
        <f t="shared" si="179"/>
        <v>Gamis spandek</v>
      </c>
      <c r="C471" s="51" t="s">
        <v>18</v>
      </c>
      <c r="D471" s="63">
        <f>SUMIF(In!$B:$B,Stock!$B471,In!C:C)</f>
        <v>0</v>
      </c>
      <c r="E471" s="63">
        <f>SUMIF(In!$B:$B,Stock!$B471,In!D:D)+D473</f>
        <v>0</v>
      </c>
      <c r="F471" s="63">
        <f>SUMIF(In!$B:$B,Stock!$B471,In!E:E)+E473</f>
        <v>0</v>
      </c>
      <c r="G471" s="63">
        <f>SUMIF(In!$B:$B,Stock!$B471,In!F:F)+F473</f>
        <v>0</v>
      </c>
      <c r="H471" s="63">
        <f>SUMIF(In!$B:$B,Stock!$B471,In!G:G)+G473</f>
        <v>0</v>
      </c>
      <c r="I471" s="63">
        <f>SUMIF(In!$B:$B,Stock!$B471,In!H:H)+H473</f>
        <v>0</v>
      </c>
      <c r="J471" s="63">
        <f>SUMIF(In!$B:$B,Stock!$B471,In!I:I)+I473</f>
        <v>0</v>
      </c>
      <c r="K471" s="63">
        <f>SUMIF(In!$B:$B,Stock!$B471,In!J:J)+J473</f>
        <v>0</v>
      </c>
      <c r="L471" s="63">
        <f>SUMIF(In!$B:$B,Stock!$B471,In!K:K)+K473</f>
        <v>0</v>
      </c>
      <c r="M471" s="63">
        <f>SUMIF(In!$B:$B,Stock!$B471,In!L:L)+L473</f>
        <v>0</v>
      </c>
      <c r="N471" s="63">
        <f>SUMIF(In!$B:$B,Stock!$B471,In!M:M)+M473</f>
        <v>0</v>
      </c>
      <c r="O471" s="63">
        <f>SUMIF(In!$B:$B,Stock!$B471,In!N:N)+N473</f>
        <v>0</v>
      </c>
      <c r="P471" s="63">
        <f>SUMIF(In!$B:$B,Stock!$B471,In!O:O)+O473</f>
        <v>0</v>
      </c>
      <c r="Q471" s="63">
        <f>SUMIF(In!$B:$B,Stock!$B471,In!P:P)+P473</f>
        <v>0</v>
      </c>
      <c r="R471" s="63">
        <f>SUMIF(In!$B:$B,Stock!$B471,In!Q:Q)+Q473</f>
        <v>0</v>
      </c>
      <c r="S471" s="63">
        <f>SUMIF(In!$B:$B,Stock!$B471,In!R:R)+R473</f>
        <v>0</v>
      </c>
      <c r="T471" s="63">
        <f>SUMIF(In!$B:$B,Stock!$B471,In!S:S)+S473</f>
        <v>0</v>
      </c>
      <c r="U471" s="63">
        <f>SUMIF(In!$B:$B,Stock!$B471,In!T:T)+T473</f>
        <v>0</v>
      </c>
      <c r="W471" s="64">
        <f t="shared" si="177"/>
        <v>0</v>
      </c>
      <c r="Z471" s="64">
        <f t="shared" si="182"/>
        <v>161</v>
      </c>
      <c r="AA471" s="74" t="str">
        <f>VLOOKUP($Z471,Master!$A:$B,2,FALSE)</f>
        <v>Gamis spandek</v>
      </c>
    </row>
    <row r="472" spans="1:27" ht="15">
      <c r="A472" s="75" t="str">
        <f t="shared" si="178"/>
        <v>Gamis spandekOUT</v>
      </c>
      <c r="B472" s="75" t="str">
        <f t="shared" si="179"/>
        <v>Gamis spandek</v>
      </c>
      <c r="C472" s="52" t="s">
        <v>19</v>
      </c>
      <c r="D472" s="67">
        <f>SUMIF(Out!$B:$B,Stock!$B472,Out!C:C)</f>
        <v>0</v>
      </c>
      <c r="E472" s="67">
        <f>SUMIF(Out!$B:$B,Stock!$B472,Out!D:D)</f>
        <v>0</v>
      </c>
      <c r="F472" s="67">
        <f>SUMIF(Out!$B:$B,Stock!$B472,Out!E:E)</f>
        <v>0</v>
      </c>
      <c r="G472" s="67">
        <f>SUMIF(Out!$B:$B,Stock!$B472,Out!F:F)</f>
        <v>0</v>
      </c>
      <c r="H472" s="67">
        <f>SUMIF(Out!$B:$B,Stock!$B472,Out!G:G)</f>
        <v>0</v>
      </c>
      <c r="I472" s="67">
        <f>SUMIF(Out!$B:$B,Stock!$B472,Out!H:H)</f>
        <v>0</v>
      </c>
      <c r="J472" s="67">
        <f>SUMIF(Out!$B:$B,Stock!$B472,Out!I:I)</f>
        <v>0</v>
      </c>
      <c r="K472" s="67">
        <f>SUMIF(Out!$B:$B,Stock!$B472,Out!J:J)</f>
        <v>0</v>
      </c>
      <c r="L472" s="67">
        <f>SUMIF(Out!$B:$B,Stock!$B472,Out!K:K)</f>
        <v>0</v>
      </c>
      <c r="M472" s="67">
        <f>SUMIF(Out!$B:$B,Stock!$B472,Out!L:L)</f>
        <v>0</v>
      </c>
      <c r="N472" s="67">
        <f>SUMIF(Out!$B:$B,Stock!$B472,Out!M:M)</f>
        <v>0</v>
      </c>
      <c r="O472" s="67">
        <f>SUMIF(Out!$B:$B,Stock!$B472,Out!N:N)</f>
        <v>0</v>
      </c>
      <c r="P472" s="67">
        <f>SUMIF(Out!$B:$B,Stock!$B472,Out!O:O)</f>
        <v>0</v>
      </c>
      <c r="Q472" s="67">
        <f>SUMIF(Out!$B:$B,Stock!$B472,Out!P:P)</f>
        <v>0</v>
      </c>
      <c r="R472" s="67">
        <f>SUMIF(Out!$B:$B,Stock!$B472,Out!Q:Q)</f>
        <v>0</v>
      </c>
      <c r="S472" s="67">
        <f>SUMIF(Out!$B:$B,Stock!$B472,Out!R:R)</f>
        <v>0</v>
      </c>
      <c r="T472" s="67">
        <f>SUMIF(Out!$B:$B,Stock!$B472,Out!S:S)</f>
        <v>0</v>
      </c>
      <c r="U472" s="67">
        <f>SUMIF(Out!$B:$B,Stock!$B472,Out!T:T)</f>
        <v>0</v>
      </c>
      <c r="W472" s="68">
        <f t="shared" si="177"/>
        <v>0</v>
      </c>
      <c r="Z472" s="68">
        <f t="shared" si="182"/>
        <v>161</v>
      </c>
      <c r="AA472" s="76" t="str">
        <f>VLOOKUP($Z472,Master!$A:$B,2,FALSE)</f>
        <v>Gamis spandek</v>
      </c>
    </row>
    <row r="473" spans="1:27" ht="15">
      <c r="A473" s="77" t="str">
        <f t="shared" si="178"/>
        <v>Gamis spandekBALANCE</v>
      </c>
      <c r="B473" s="77" t="str">
        <f t="shared" si="179"/>
        <v>Gamis spandek</v>
      </c>
      <c r="C473" s="53" t="s">
        <v>118</v>
      </c>
      <c r="D473" s="54">
        <f t="shared" ref="D473:U473" si="187">D471-D472</f>
        <v>0</v>
      </c>
      <c r="E473" s="54">
        <f t="shared" si="187"/>
        <v>0</v>
      </c>
      <c r="F473" s="54">
        <f t="shared" si="187"/>
        <v>0</v>
      </c>
      <c r="G473" s="54">
        <f t="shared" si="187"/>
        <v>0</v>
      </c>
      <c r="H473" s="54">
        <f t="shared" si="187"/>
        <v>0</v>
      </c>
      <c r="I473" s="54">
        <f t="shared" si="187"/>
        <v>0</v>
      </c>
      <c r="J473" s="54">
        <f t="shared" si="187"/>
        <v>0</v>
      </c>
      <c r="K473" s="54">
        <f t="shared" si="187"/>
        <v>0</v>
      </c>
      <c r="L473" s="54">
        <f t="shared" si="187"/>
        <v>0</v>
      </c>
      <c r="M473" s="54">
        <f t="shared" si="187"/>
        <v>0</v>
      </c>
      <c r="N473" s="54">
        <f t="shared" si="187"/>
        <v>0</v>
      </c>
      <c r="O473" s="54">
        <f t="shared" si="187"/>
        <v>0</v>
      </c>
      <c r="P473" s="54">
        <f t="shared" si="187"/>
        <v>0</v>
      </c>
      <c r="Q473" s="54">
        <f t="shared" si="187"/>
        <v>0</v>
      </c>
      <c r="R473" s="54">
        <f t="shared" si="187"/>
        <v>0</v>
      </c>
      <c r="S473" s="54">
        <f t="shared" si="187"/>
        <v>0</v>
      </c>
      <c r="T473" s="54">
        <f t="shared" si="187"/>
        <v>0</v>
      </c>
      <c r="U473" s="54">
        <f t="shared" si="187"/>
        <v>0</v>
      </c>
      <c r="W473" s="71">
        <f t="shared" si="177"/>
        <v>0</v>
      </c>
      <c r="Z473" s="71">
        <f t="shared" si="182"/>
        <v>161</v>
      </c>
      <c r="AA473" s="78" t="str">
        <f>VLOOKUP($Z473,Master!$A:$B,2,FALSE)</f>
        <v>Gamis spandek</v>
      </c>
    </row>
    <row r="474" spans="1:27" ht="15">
      <c r="A474" s="73" t="str">
        <f t="shared" si="178"/>
        <v>Jeans CeweIN</v>
      </c>
      <c r="B474" s="73" t="str">
        <f t="shared" si="179"/>
        <v>Jeans Cewe</v>
      </c>
      <c r="C474" s="51" t="s">
        <v>18</v>
      </c>
      <c r="D474" s="63">
        <f>SUMIF(In!$B:$B,Stock!$B474,In!C:C)</f>
        <v>0</v>
      </c>
      <c r="E474" s="63">
        <f>SUMIF(In!$B:$B,Stock!$B474,In!D:D)+D476</f>
        <v>0</v>
      </c>
      <c r="F474" s="63">
        <f>SUMIF(In!$B:$B,Stock!$B474,In!E:E)+E476</f>
        <v>0</v>
      </c>
      <c r="G474" s="63">
        <f>SUMIF(In!$B:$B,Stock!$B474,In!F:F)+F476</f>
        <v>0</v>
      </c>
      <c r="H474" s="63">
        <f>SUMIF(In!$B:$B,Stock!$B474,In!G:G)+G476</f>
        <v>0</v>
      </c>
      <c r="I474" s="63">
        <f>SUMIF(In!$B:$B,Stock!$B474,In!H:H)+H476</f>
        <v>0</v>
      </c>
      <c r="J474" s="63">
        <f>SUMIF(In!$B:$B,Stock!$B474,In!I:I)+I476</f>
        <v>0</v>
      </c>
      <c r="K474" s="63">
        <f>SUMIF(In!$B:$B,Stock!$B474,In!J:J)+J476</f>
        <v>0</v>
      </c>
      <c r="L474" s="63">
        <f>SUMIF(In!$B:$B,Stock!$B474,In!K:K)+K476</f>
        <v>0</v>
      </c>
      <c r="M474" s="63">
        <f>SUMIF(In!$B:$B,Stock!$B474,In!L:L)+L476</f>
        <v>0</v>
      </c>
      <c r="N474" s="63">
        <f>SUMIF(In!$B:$B,Stock!$B474,In!M:M)+M476</f>
        <v>0</v>
      </c>
      <c r="O474" s="63">
        <f>SUMIF(In!$B:$B,Stock!$B474,In!N:N)+N476</f>
        <v>0</v>
      </c>
      <c r="P474" s="63">
        <f>SUMIF(In!$B:$B,Stock!$B474,In!O:O)+O476</f>
        <v>0</v>
      </c>
      <c r="Q474" s="63">
        <f>SUMIF(In!$B:$B,Stock!$B474,In!P:P)+P476</f>
        <v>0</v>
      </c>
      <c r="R474" s="63">
        <f>SUMIF(In!$B:$B,Stock!$B474,In!Q:Q)+Q476</f>
        <v>0</v>
      </c>
      <c r="S474" s="63">
        <f>SUMIF(In!$B:$B,Stock!$B474,In!R:R)+R476</f>
        <v>0</v>
      </c>
      <c r="T474" s="63">
        <f>SUMIF(In!$B:$B,Stock!$B474,In!S:S)+S476</f>
        <v>0</v>
      </c>
      <c r="U474" s="63">
        <f>SUMIF(In!$B:$B,Stock!$B474,In!T:T)+T476</f>
        <v>0</v>
      </c>
      <c r="W474" s="64">
        <f t="shared" si="177"/>
        <v>0</v>
      </c>
      <c r="Z474" s="64">
        <f t="shared" si="182"/>
        <v>162</v>
      </c>
      <c r="AA474" s="74" t="str">
        <f>VLOOKUP($Z474,Master!$A:$B,2,FALSE)</f>
        <v>Jeans Cewe</v>
      </c>
    </row>
    <row r="475" spans="1:27" ht="15">
      <c r="A475" s="75" t="str">
        <f t="shared" si="178"/>
        <v>Jeans CeweOUT</v>
      </c>
      <c r="B475" s="75" t="str">
        <f t="shared" si="179"/>
        <v>Jeans Cewe</v>
      </c>
      <c r="C475" s="52" t="s">
        <v>19</v>
      </c>
      <c r="D475" s="67">
        <f>SUMIF(Out!$B:$B,Stock!$B475,Out!C:C)</f>
        <v>0</v>
      </c>
      <c r="E475" s="67">
        <f>SUMIF(Out!$B:$B,Stock!$B475,Out!D:D)</f>
        <v>0</v>
      </c>
      <c r="F475" s="67">
        <f>SUMIF(Out!$B:$B,Stock!$B475,Out!E:E)</f>
        <v>0</v>
      </c>
      <c r="G475" s="67">
        <f>SUMIF(Out!$B:$B,Stock!$B475,Out!F:F)</f>
        <v>0</v>
      </c>
      <c r="H475" s="67">
        <f>SUMIF(Out!$B:$B,Stock!$B475,Out!G:G)</f>
        <v>0</v>
      </c>
      <c r="I475" s="67">
        <f>SUMIF(Out!$B:$B,Stock!$B475,Out!H:H)</f>
        <v>0</v>
      </c>
      <c r="J475" s="67">
        <f>SUMIF(Out!$B:$B,Stock!$B475,Out!I:I)</f>
        <v>0</v>
      </c>
      <c r="K475" s="67">
        <f>SUMIF(Out!$B:$B,Stock!$B475,Out!J:J)</f>
        <v>0</v>
      </c>
      <c r="L475" s="67">
        <f>SUMIF(Out!$B:$B,Stock!$B475,Out!K:K)</f>
        <v>0</v>
      </c>
      <c r="M475" s="67">
        <f>SUMIF(Out!$B:$B,Stock!$B475,Out!L:L)</f>
        <v>0</v>
      </c>
      <c r="N475" s="67">
        <f>SUMIF(Out!$B:$B,Stock!$B475,Out!M:M)</f>
        <v>0</v>
      </c>
      <c r="O475" s="67">
        <f>SUMIF(Out!$B:$B,Stock!$B475,Out!N:N)</f>
        <v>0</v>
      </c>
      <c r="P475" s="67">
        <f>SUMIF(Out!$B:$B,Stock!$B475,Out!O:O)</f>
        <v>0</v>
      </c>
      <c r="Q475" s="67">
        <f>SUMIF(Out!$B:$B,Stock!$B475,Out!P:P)</f>
        <v>0</v>
      </c>
      <c r="R475" s="67">
        <f>SUMIF(Out!$B:$B,Stock!$B475,Out!Q:Q)</f>
        <v>0</v>
      </c>
      <c r="S475" s="67">
        <f>SUMIF(Out!$B:$B,Stock!$B475,Out!R:R)</f>
        <v>0</v>
      </c>
      <c r="T475" s="67">
        <f>SUMIF(Out!$B:$B,Stock!$B475,Out!S:S)</f>
        <v>0</v>
      </c>
      <c r="U475" s="67">
        <f>SUMIF(Out!$B:$B,Stock!$B475,Out!T:T)</f>
        <v>0</v>
      </c>
      <c r="W475" s="68">
        <f t="shared" si="177"/>
        <v>0</v>
      </c>
      <c r="Z475" s="68">
        <f t="shared" si="182"/>
        <v>162</v>
      </c>
      <c r="AA475" s="76" t="str">
        <f>VLOOKUP($Z475,Master!$A:$B,2,FALSE)</f>
        <v>Jeans Cewe</v>
      </c>
    </row>
    <row r="476" spans="1:27" ht="15">
      <c r="A476" s="77" t="str">
        <f t="shared" si="178"/>
        <v>Jeans CeweBALANCE</v>
      </c>
      <c r="B476" s="77" t="str">
        <f t="shared" si="179"/>
        <v>Jeans Cewe</v>
      </c>
      <c r="C476" s="53" t="s">
        <v>118</v>
      </c>
      <c r="D476" s="54">
        <f t="shared" ref="D476:U476" si="188">D474-D475</f>
        <v>0</v>
      </c>
      <c r="E476" s="54">
        <f t="shared" si="188"/>
        <v>0</v>
      </c>
      <c r="F476" s="54">
        <f t="shared" si="188"/>
        <v>0</v>
      </c>
      <c r="G476" s="54">
        <f t="shared" si="188"/>
        <v>0</v>
      </c>
      <c r="H476" s="54">
        <f t="shared" si="188"/>
        <v>0</v>
      </c>
      <c r="I476" s="54">
        <f t="shared" si="188"/>
        <v>0</v>
      </c>
      <c r="J476" s="54">
        <f t="shared" si="188"/>
        <v>0</v>
      </c>
      <c r="K476" s="54">
        <f t="shared" si="188"/>
        <v>0</v>
      </c>
      <c r="L476" s="54">
        <f t="shared" si="188"/>
        <v>0</v>
      </c>
      <c r="M476" s="54">
        <f t="shared" si="188"/>
        <v>0</v>
      </c>
      <c r="N476" s="54">
        <f t="shared" si="188"/>
        <v>0</v>
      </c>
      <c r="O476" s="54">
        <f t="shared" si="188"/>
        <v>0</v>
      </c>
      <c r="P476" s="54">
        <f t="shared" si="188"/>
        <v>0</v>
      </c>
      <c r="Q476" s="54">
        <f t="shared" si="188"/>
        <v>0</v>
      </c>
      <c r="R476" s="54">
        <f t="shared" si="188"/>
        <v>0</v>
      </c>
      <c r="S476" s="54">
        <f t="shared" si="188"/>
        <v>0</v>
      </c>
      <c r="T476" s="54">
        <f t="shared" si="188"/>
        <v>0</v>
      </c>
      <c r="U476" s="54">
        <f t="shared" si="188"/>
        <v>0</v>
      </c>
      <c r="W476" s="71">
        <f t="shared" si="177"/>
        <v>0</v>
      </c>
      <c r="Z476" s="71">
        <f t="shared" si="182"/>
        <v>162</v>
      </c>
      <c r="AA476" s="78" t="str">
        <f>VLOOKUP($Z476,Master!$A:$B,2,FALSE)</f>
        <v>Jeans Cewe</v>
      </c>
    </row>
    <row r="477" spans="1:27" ht="15">
      <c r="A477" s="73" t="str">
        <f t="shared" si="178"/>
        <v>Daster TLIN</v>
      </c>
      <c r="B477" s="73" t="str">
        <f t="shared" si="179"/>
        <v>Daster TL</v>
      </c>
      <c r="C477" s="51" t="s">
        <v>18</v>
      </c>
      <c r="D477" s="63">
        <f>SUMIF(In!$B:$B,Stock!$B477,In!C:C)</f>
        <v>0</v>
      </c>
      <c r="E477" s="63">
        <f>SUMIF(In!$B:$B,Stock!$B477,In!D:D)+D479</f>
        <v>0</v>
      </c>
      <c r="F477" s="63">
        <f>SUMIF(In!$B:$B,Stock!$B477,In!E:E)+E479</f>
        <v>0</v>
      </c>
      <c r="G477" s="63">
        <f>SUMIF(In!$B:$B,Stock!$B477,In!F:F)+F479</f>
        <v>0</v>
      </c>
      <c r="H477" s="63">
        <f>SUMIF(In!$B:$B,Stock!$B477,In!G:G)+G479</f>
        <v>0</v>
      </c>
      <c r="I477" s="63">
        <f>SUMIF(In!$B:$B,Stock!$B477,In!H:H)+H479</f>
        <v>0</v>
      </c>
      <c r="J477" s="63">
        <f>SUMIF(In!$B:$B,Stock!$B477,In!I:I)+I479</f>
        <v>0</v>
      </c>
      <c r="K477" s="63">
        <f>SUMIF(In!$B:$B,Stock!$B477,In!J:J)+J479</f>
        <v>0</v>
      </c>
      <c r="L477" s="63">
        <f>SUMIF(In!$B:$B,Stock!$B477,In!K:K)+K479</f>
        <v>0</v>
      </c>
      <c r="M477" s="63">
        <f>SUMIF(In!$B:$B,Stock!$B477,In!L:L)+L479</f>
        <v>0</v>
      </c>
      <c r="N477" s="63">
        <f>SUMIF(In!$B:$B,Stock!$B477,In!M:M)+M479</f>
        <v>0</v>
      </c>
      <c r="O477" s="63">
        <f>SUMIF(In!$B:$B,Stock!$B477,In!N:N)+N479</f>
        <v>0</v>
      </c>
      <c r="P477" s="63">
        <f>SUMIF(In!$B:$B,Stock!$B477,In!O:O)+O479</f>
        <v>0</v>
      </c>
      <c r="Q477" s="63">
        <f>SUMIF(In!$B:$B,Stock!$B477,In!P:P)+P479</f>
        <v>0</v>
      </c>
      <c r="R477" s="63">
        <f>SUMIF(In!$B:$B,Stock!$B477,In!Q:Q)+Q479</f>
        <v>0</v>
      </c>
      <c r="S477" s="63">
        <f>SUMIF(In!$B:$B,Stock!$B477,In!R:R)+R479</f>
        <v>0</v>
      </c>
      <c r="T477" s="63">
        <f>SUMIF(In!$B:$B,Stock!$B477,In!S:S)+S479</f>
        <v>0</v>
      </c>
      <c r="U477" s="63">
        <f>SUMIF(In!$B:$B,Stock!$B477,In!T:T)+T479</f>
        <v>0</v>
      </c>
      <c r="W477" s="64">
        <f t="shared" si="177"/>
        <v>0</v>
      </c>
      <c r="Z477" s="64">
        <f t="shared" si="182"/>
        <v>163</v>
      </c>
      <c r="AA477" s="74" t="str">
        <f>VLOOKUP($Z477,Master!$A:$B,2,FALSE)</f>
        <v>Daster TL</v>
      </c>
    </row>
    <row r="478" spans="1:27" ht="15">
      <c r="A478" s="75" t="str">
        <f t="shared" si="178"/>
        <v>Daster TLOUT</v>
      </c>
      <c r="B478" s="75" t="str">
        <f t="shared" si="179"/>
        <v>Daster TL</v>
      </c>
      <c r="C478" s="52" t="s">
        <v>19</v>
      </c>
      <c r="D478" s="67">
        <f>SUMIF(Out!$B:$B,Stock!$B478,Out!C:C)</f>
        <v>0</v>
      </c>
      <c r="E478" s="67">
        <f>SUMIF(Out!$B:$B,Stock!$B478,Out!D:D)</f>
        <v>0</v>
      </c>
      <c r="F478" s="67">
        <f>SUMIF(Out!$B:$B,Stock!$B478,Out!E:E)</f>
        <v>0</v>
      </c>
      <c r="G478" s="67">
        <f>SUMIF(Out!$B:$B,Stock!$B478,Out!F:F)</f>
        <v>0</v>
      </c>
      <c r="H478" s="67">
        <f>SUMIF(Out!$B:$B,Stock!$B478,Out!G:G)</f>
        <v>0</v>
      </c>
      <c r="I478" s="67">
        <f>SUMIF(Out!$B:$B,Stock!$B478,Out!H:H)</f>
        <v>0</v>
      </c>
      <c r="J478" s="67">
        <f>SUMIF(Out!$B:$B,Stock!$B478,Out!I:I)</f>
        <v>0</v>
      </c>
      <c r="K478" s="67">
        <f>SUMIF(Out!$B:$B,Stock!$B478,Out!J:J)</f>
        <v>0</v>
      </c>
      <c r="L478" s="67">
        <f>SUMIF(Out!$B:$B,Stock!$B478,Out!K:K)</f>
        <v>0</v>
      </c>
      <c r="M478" s="67">
        <f>SUMIF(Out!$B:$B,Stock!$B478,Out!L:L)</f>
        <v>0</v>
      </c>
      <c r="N478" s="67">
        <f>SUMIF(Out!$B:$B,Stock!$B478,Out!M:M)</f>
        <v>0</v>
      </c>
      <c r="O478" s="67">
        <f>SUMIF(Out!$B:$B,Stock!$B478,Out!N:N)</f>
        <v>0</v>
      </c>
      <c r="P478" s="67">
        <f>SUMIF(Out!$B:$B,Stock!$B478,Out!O:O)</f>
        <v>0</v>
      </c>
      <c r="Q478" s="67">
        <f>SUMIF(Out!$B:$B,Stock!$B478,Out!P:P)</f>
        <v>0</v>
      </c>
      <c r="R478" s="67">
        <f>SUMIF(Out!$B:$B,Stock!$B478,Out!Q:Q)</f>
        <v>0</v>
      </c>
      <c r="S478" s="67">
        <f>SUMIF(Out!$B:$B,Stock!$B478,Out!R:R)</f>
        <v>0</v>
      </c>
      <c r="T478" s="67">
        <f>SUMIF(Out!$B:$B,Stock!$B478,Out!S:S)</f>
        <v>0</v>
      </c>
      <c r="U478" s="67">
        <f>SUMIF(Out!$B:$B,Stock!$B478,Out!T:T)</f>
        <v>0</v>
      </c>
      <c r="W478" s="68">
        <f t="shared" si="177"/>
        <v>0</v>
      </c>
      <c r="Z478" s="68">
        <f t="shared" si="182"/>
        <v>163</v>
      </c>
      <c r="AA478" s="76" t="str">
        <f>VLOOKUP($Z478,Master!$A:$B,2,FALSE)</f>
        <v>Daster TL</v>
      </c>
    </row>
    <row r="479" spans="1:27" ht="15">
      <c r="A479" s="77" t="str">
        <f t="shared" si="178"/>
        <v>Daster TLBALANCE</v>
      </c>
      <c r="B479" s="77" t="str">
        <f t="shared" si="179"/>
        <v>Daster TL</v>
      </c>
      <c r="C479" s="53" t="s">
        <v>118</v>
      </c>
      <c r="D479" s="54">
        <f t="shared" ref="D479:U479" si="189">D477-D478</f>
        <v>0</v>
      </c>
      <c r="E479" s="54">
        <f t="shared" si="189"/>
        <v>0</v>
      </c>
      <c r="F479" s="54">
        <f t="shared" si="189"/>
        <v>0</v>
      </c>
      <c r="G479" s="54">
        <f t="shared" si="189"/>
        <v>0</v>
      </c>
      <c r="H479" s="54">
        <f t="shared" si="189"/>
        <v>0</v>
      </c>
      <c r="I479" s="54">
        <f t="shared" si="189"/>
        <v>0</v>
      </c>
      <c r="J479" s="54">
        <f t="shared" si="189"/>
        <v>0</v>
      </c>
      <c r="K479" s="54">
        <f t="shared" si="189"/>
        <v>0</v>
      </c>
      <c r="L479" s="54">
        <f t="shared" si="189"/>
        <v>0</v>
      </c>
      <c r="M479" s="54">
        <f t="shared" si="189"/>
        <v>0</v>
      </c>
      <c r="N479" s="54">
        <f t="shared" si="189"/>
        <v>0</v>
      </c>
      <c r="O479" s="54">
        <f t="shared" si="189"/>
        <v>0</v>
      </c>
      <c r="P479" s="54">
        <f t="shared" si="189"/>
        <v>0</v>
      </c>
      <c r="Q479" s="54">
        <f t="shared" si="189"/>
        <v>0</v>
      </c>
      <c r="R479" s="54">
        <f t="shared" si="189"/>
        <v>0</v>
      </c>
      <c r="S479" s="54">
        <f t="shared" si="189"/>
        <v>0</v>
      </c>
      <c r="T479" s="54">
        <f t="shared" si="189"/>
        <v>0</v>
      </c>
      <c r="U479" s="54">
        <f t="shared" si="189"/>
        <v>0</v>
      </c>
      <c r="W479" s="71">
        <f t="shared" si="177"/>
        <v>0</v>
      </c>
      <c r="Z479" s="71">
        <f t="shared" si="182"/>
        <v>163</v>
      </c>
      <c r="AA479" s="78" t="str">
        <f>VLOOKUP($Z479,Master!$A:$B,2,FALSE)</f>
        <v>Daster TL</v>
      </c>
    </row>
    <row r="480" spans="1:27" ht="15">
      <c r="A480" s="73" t="str">
        <f t="shared" si="178"/>
        <v>Daster BRIN</v>
      </c>
      <c r="B480" s="73" t="str">
        <f t="shared" si="179"/>
        <v>Daster BR</v>
      </c>
      <c r="C480" s="51" t="s">
        <v>18</v>
      </c>
      <c r="D480" s="63">
        <f>SUMIF(In!$B:$B,Stock!$B480,In!C:C)</f>
        <v>0</v>
      </c>
      <c r="E480" s="63">
        <f>SUMIF(In!$B:$B,Stock!$B480,In!D:D)+D482</f>
        <v>0</v>
      </c>
      <c r="F480" s="63">
        <f>SUMIF(In!$B:$B,Stock!$B480,In!E:E)+E482</f>
        <v>0</v>
      </c>
      <c r="G480" s="63">
        <f>SUMIF(In!$B:$B,Stock!$B480,In!F:F)+F482</f>
        <v>0</v>
      </c>
      <c r="H480" s="63">
        <f>SUMIF(In!$B:$B,Stock!$B480,In!G:G)+G482</f>
        <v>0</v>
      </c>
      <c r="I480" s="63">
        <f>SUMIF(In!$B:$B,Stock!$B480,In!H:H)+H482</f>
        <v>0</v>
      </c>
      <c r="J480" s="63">
        <f>SUMIF(In!$B:$B,Stock!$B480,In!I:I)+I482</f>
        <v>0</v>
      </c>
      <c r="K480" s="63">
        <f>SUMIF(In!$B:$B,Stock!$B480,In!J:J)+J482</f>
        <v>0</v>
      </c>
      <c r="L480" s="63">
        <f>SUMIF(In!$B:$B,Stock!$B480,In!K:K)+K482</f>
        <v>0</v>
      </c>
      <c r="M480" s="63">
        <f>SUMIF(In!$B:$B,Stock!$B480,In!L:L)+L482</f>
        <v>0</v>
      </c>
      <c r="N480" s="63">
        <f>SUMIF(In!$B:$B,Stock!$B480,In!M:M)+M482</f>
        <v>0</v>
      </c>
      <c r="O480" s="63">
        <f>SUMIF(In!$B:$B,Stock!$B480,In!N:N)+N482</f>
        <v>0</v>
      </c>
      <c r="P480" s="63">
        <f>SUMIF(In!$B:$B,Stock!$B480,In!O:O)+O482</f>
        <v>0</v>
      </c>
      <c r="Q480" s="63">
        <f>SUMIF(In!$B:$B,Stock!$B480,In!P:P)+P482</f>
        <v>0</v>
      </c>
      <c r="R480" s="63">
        <f>SUMIF(In!$B:$B,Stock!$B480,In!Q:Q)+Q482</f>
        <v>0</v>
      </c>
      <c r="S480" s="63">
        <f>SUMIF(In!$B:$B,Stock!$B480,In!R:R)+R482</f>
        <v>0</v>
      </c>
      <c r="T480" s="63">
        <f>SUMIF(In!$B:$B,Stock!$B480,In!S:S)+S482</f>
        <v>0</v>
      </c>
      <c r="U480" s="63">
        <f>SUMIF(In!$B:$B,Stock!$B480,In!T:T)+T482</f>
        <v>0</v>
      </c>
      <c r="W480" s="64">
        <f t="shared" si="177"/>
        <v>0</v>
      </c>
      <c r="Z480" s="64">
        <f t="shared" si="182"/>
        <v>164</v>
      </c>
      <c r="AA480" s="74" t="str">
        <f>VLOOKUP($Z480,Master!$A:$B,2,FALSE)</f>
        <v>Daster BR</v>
      </c>
    </row>
    <row r="481" spans="1:27" ht="15">
      <c r="A481" s="75" t="str">
        <f t="shared" si="178"/>
        <v>Daster BROUT</v>
      </c>
      <c r="B481" s="75" t="str">
        <f t="shared" si="179"/>
        <v>Daster BR</v>
      </c>
      <c r="C481" s="52" t="s">
        <v>19</v>
      </c>
      <c r="D481" s="67">
        <f>SUMIF(Out!$B:$B,Stock!$B481,Out!C:C)</f>
        <v>0</v>
      </c>
      <c r="E481" s="67">
        <f>SUMIF(Out!$B:$B,Stock!$B481,Out!D:D)</f>
        <v>0</v>
      </c>
      <c r="F481" s="67">
        <f>SUMIF(Out!$B:$B,Stock!$B481,Out!E:E)</f>
        <v>0</v>
      </c>
      <c r="G481" s="67">
        <f>SUMIF(Out!$B:$B,Stock!$B481,Out!F:F)</f>
        <v>0</v>
      </c>
      <c r="H481" s="67">
        <f>SUMIF(Out!$B:$B,Stock!$B481,Out!G:G)</f>
        <v>0</v>
      </c>
      <c r="I481" s="67">
        <f>SUMIF(Out!$B:$B,Stock!$B481,Out!H:H)</f>
        <v>0</v>
      </c>
      <c r="J481" s="67">
        <f>SUMIF(Out!$B:$B,Stock!$B481,Out!I:I)</f>
        <v>0</v>
      </c>
      <c r="K481" s="67">
        <f>SUMIF(Out!$B:$B,Stock!$B481,Out!J:J)</f>
        <v>0</v>
      </c>
      <c r="L481" s="67">
        <f>SUMIF(Out!$B:$B,Stock!$B481,Out!K:K)</f>
        <v>0</v>
      </c>
      <c r="M481" s="67">
        <f>SUMIF(Out!$B:$B,Stock!$B481,Out!L:L)</f>
        <v>0</v>
      </c>
      <c r="N481" s="67">
        <f>SUMIF(Out!$B:$B,Stock!$B481,Out!M:M)</f>
        <v>0</v>
      </c>
      <c r="O481" s="67">
        <f>SUMIF(Out!$B:$B,Stock!$B481,Out!N:N)</f>
        <v>0</v>
      </c>
      <c r="P481" s="67">
        <f>SUMIF(Out!$B:$B,Stock!$B481,Out!O:O)</f>
        <v>0</v>
      </c>
      <c r="Q481" s="67">
        <f>SUMIF(Out!$B:$B,Stock!$B481,Out!P:P)</f>
        <v>0</v>
      </c>
      <c r="R481" s="67">
        <f>SUMIF(Out!$B:$B,Stock!$B481,Out!Q:Q)</f>
        <v>0</v>
      </c>
      <c r="S481" s="67">
        <f>SUMIF(Out!$B:$B,Stock!$B481,Out!R:R)</f>
        <v>0</v>
      </c>
      <c r="T481" s="67">
        <f>SUMIF(Out!$B:$B,Stock!$B481,Out!S:S)</f>
        <v>0</v>
      </c>
      <c r="U481" s="67">
        <f>SUMIF(Out!$B:$B,Stock!$B481,Out!T:T)</f>
        <v>0</v>
      </c>
      <c r="W481" s="68">
        <f t="shared" si="177"/>
        <v>0</v>
      </c>
      <c r="Z481" s="68">
        <f t="shared" si="182"/>
        <v>164</v>
      </c>
      <c r="AA481" s="76" t="str">
        <f>VLOOKUP($Z481,Master!$A:$B,2,FALSE)</f>
        <v>Daster BR</v>
      </c>
    </row>
    <row r="482" spans="1:27" ht="15">
      <c r="A482" s="77" t="str">
        <f t="shared" si="178"/>
        <v>Daster BRBALANCE</v>
      </c>
      <c r="B482" s="77" t="str">
        <f t="shared" si="179"/>
        <v>Daster BR</v>
      </c>
      <c r="C482" s="53" t="s">
        <v>118</v>
      </c>
      <c r="D482" s="54">
        <f t="shared" ref="D482:U482" si="190">D480-D481</f>
        <v>0</v>
      </c>
      <c r="E482" s="54">
        <f t="shared" si="190"/>
        <v>0</v>
      </c>
      <c r="F482" s="54">
        <f t="shared" si="190"/>
        <v>0</v>
      </c>
      <c r="G482" s="54">
        <f t="shared" si="190"/>
        <v>0</v>
      </c>
      <c r="H482" s="54">
        <f t="shared" si="190"/>
        <v>0</v>
      </c>
      <c r="I482" s="54">
        <f t="shared" si="190"/>
        <v>0</v>
      </c>
      <c r="J482" s="54">
        <f t="shared" si="190"/>
        <v>0</v>
      </c>
      <c r="K482" s="54">
        <f t="shared" si="190"/>
        <v>0</v>
      </c>
      <c r="L482" s="54">
        <f t="shared" si="190"/>
        <v>0</v>
      </c>
      <c r="M482" s="54">
        <f t="shared" si="190"/>
        <v>0</v>
      </c>
      <c r="N482" s="54">
        <f t="shared" si="190"/>
        <v>0</v>
      </c>
      <c r="O482" s="54">
        <f t="shared" si="190"/>
        <v>0</v>
      </c>
      <c r="P482" s="54">
        <f t="shared" si="190"/>
        <v>0</v>
      </c>
      <c r="Q482" s="54">
        <f t="shared" si="190"/>
        <v>0</v>
      </c>
      <c r="R482" s="54">
        <f t="shared" si="190"/>
        <v>0</v>
      </c>
      <c r="S482" s="54">
        <f t="shared" si="190"/>
        <v>0</v>
      </c>
      <c r="T482" s="54">
        <f t="shared" si="190"/>
        <v>0</v>
      </c>
      <c r="U482" s="54">
        <f t="shared" si="190"/>
        <v>0</v>
      </c>
      <c r="W482" s="71">
        <f t="shared" si="177"/>
        <v>0</v>
      </c>
      <c r="Z482" s="71">
        <f t="shared" si="182"/>
        <v>164</v>
      </c>
      <c r="AA482" s="78" t="str">
        <f>VLOOKUP($Z482,Master!$A:$B,2,FALSE)</f>
        <v>Daster BR</v>
      </c>
    </row>
    <row r="483" spans="1:27" ht="15">
      <c r="A483" s="73" t="str">
        <f t="shared" si="178"/>
        <v>Kalong STIN</v>
      </c>
      <c r="B483" s="73" t="str">
        <f t="shared" si="179"/>
        <v>Kalong ST</v>
      </c>
      <c r="C483" s="51" t="s">
        <v>18</v>
      </c>
      <c r="D483" s="63">
        <f>SUMIF(In!$B:$B,Stock!$B483,In!C:C)</f>
        <v>0</v>
      </c>
      <c r="E483" s="63">
        <f>SUMIF(In!$B:$B,Stock!$B483,In!D:D)+D485</f>
        <v>0</v>
      </c>
      <c r="F483" s="63">
        <f>SUMIF(In!$B:$B,Stock!$B483,In!E:E)+E485</f>
        <v>0</v>
      </c>
      <c r="G483" s="63">
        <f>SUMIF(In!$B:$B,Stock!$B483,In!F:F)+F485</f>
        <v>0</v>
      </c>
      <c r="H483" s="63">
        <f>SUMIF(In!$B:$B,Stock!$B483,In!G:G)+G485</f>
        <v>0</v>
      </c>
      <c r="I483" s="63">
        <f>SUMIF(In!$B:$B,Stock!$B483,In!H:H)+H485</f>
        <v>0</v>
      </c>
      <c r="J483" s="63">
        <f>SUMIF(In!$B:$B,Stock!$B483,In!I:I)+I485</f>
        <v>0</v>
      </c>
      <c r="K483" s="63">
        <f>SUMIF(In!$B:$B,Stock!$B483,In!J:J)+J485</f>
        <v>0</v>
      </c>
      <c r="L483" s="63">
        <f>SUMIF(In!$B:$B,Stock!$B483,In!K:K)+K485</f>
        <v>0</v>
      </c>
      <c r="M483" s="63">
        <f>SUMIF(In!$B:$B,Stock!$B483,In!L:L)+L485</f>
        <v>0</v>
      </c>
      <c r="N483" s="63">
        <f>SUMIF(In!$B:$B,Stock!$B483,In!M:M)+M485</f>
        <v>0</v>
      </c>
      <c r="O483" s="63">
        <f>SUMIF(In!$B:$B,Stock!$B483,In!N:N)+N485</f>
        <v>0</v>
      </c>
      <c r="P483" s="63">
        <f>SUMIF(In!$B:$B,Stock!$B483,In!O:O)+O485</f>
        <v>0</v>
      </c>
      <c r="Q483" s="63">
        <f>SUMIF(In!$B:$B,Stock!$B483,In!P:P)+P485</f>
        <v>0</v>
      </c>
      <c r="R483" s="63">
        <f>SUMIF(In!$B:$B,Stock!$B483,In!Q:Q)+Q485</f>
        <v>0</v>
      </c>
      <c r="S483" s="63">
        <f>SUMIF(In!$B:$B,Stock!$B483,In!R:R)+R485</f>
        <v>0</v>
      </c>
      <c r="T483" s="63">
        <f>SUMIF(In!$B:$B,Stock!$B483,In!S:S)+S485</f>
        <v>0</v>
      </c>
      <c r="U483" s="63">
        <f>SUMIF(In!$B:$B,Stock!$B483,In!T:T)+T485</f>
        <v>0</v>
      </c>
      <c r="W483" s="64">
        <f t="shared" si="177"/>
        <v>0</v>
      </c>
      <c r="Z483" s="64">
        <f t="shared" si="182"/>
        <v>165</v>
      </c>
      <c r="AA483" s="74" t="str">
        <f>VLOOKUP($Z483,Master!$A:$B,2,FALSE)</f>
        <v>Kalong ST</v>
      </c>
    </row>
    <row r="484" spans="1:27" ht="15">
      <c r="A484" s="75" t="str">
        <f t="shared" si="178"/>
        <v>Kalong STOUT</v>
      </c>
      <c r="B484" s="75" t="str">
        <f t="shared" si="179"/>
        <v>Kalong ST</v>
      </c>
      <c r="C484" s="52" t="s">
        <v>19</v>
      </c>
      <c r="D484" s="67">
        <f>SUMIF(Out!$B:$B,Stock!$B484,Out!C:C)</f>
        <v>0</v>
      </c>
      <c r="E484" s="67">
        <f>SUMIF(Out!$B:$B,Stock!$B484,Out!D:D)</f>
        <v>0</v>
      </c>
      <c r="F484" s="67">
        <f>SUMIF(Out!$B:$B,Stock!$B484,Out!E:E)</f>
        <v>0</v>
      </c>
      <c r="G484" s="67">
        <f>SUMIF(Out!$B:$B,Stock!$B484,Out!F:F)</f>
        <v>0</v>
      </c>
      <c r="H484" s="67">
        <f>SUMIF(Out!$B:$B,Stock!$B484,Out!G:G)</f>
        <v>0</v>
      </c>
      <c r="I484" s="67">
        <f>SUMIF(Out!$B:$B,Stock!$B484,Out!H:H)</f>
        <v>0</v>
      </c>
      <c r="J484" s="67">
        <f>SUMIF(Out!$B:$B,Stock!$B484,Out!I:I)</f>
        <v>0</v>
      </c>
      <c r="K484" s="67">
        <f>SUMIF(Out!$B:$B,Stock!$B484,Out!J:J)</f>
        <v>0</v>
      </c>
      <c r="L484" s="67">
        <f>SUMIF(Out!$B:$B,Stock!$B484,Out!K:K)</f>
        <v>0</v>
      </c>
      <c r="M484" s="67">
        <f>SUMIF(Out!$B:$B,Stock!$B484,Out!L:L)</f>
        <v>0</v>
      </c>
      <c r="N484" s="67">
        <f>SUMIF(Out!$B:$B,Stock!$B484,Out!M:M)</f>
        <v>0</v>
      </c>
      <c r="O484" s="67">
        <f>SUMIF(Out!$B:$B,Stock!$B484,Out!N:N)</f>
        <v>0</v>
      </c>
      <c r="P484" s="67">
        <f>SUMIF(Out!$B:$B,Stock!$B484,Out!O:O)</f>
        <v>0</v>
      </c>
      <c r="Q484" s="67">
        <f>SUMIF(Out!$B:$B,Stock!$B484,Out!P:P)</f>
        <v>0</v>
      </c>
      <c r="R484" s="67">
        <f>SUMIF(Out!$B:$B,Stock!$B484,Out!Q:Q)</f>
        <v>0</v>
      </c>
      <c r="S484" s="67">
        <f>SUMIF(Out!$B:$B,Stock!$B484,Out!R:R)</f>
        <v>0</v>
      </c>
      <c r="T484" s="67">
        <f>SUMIF(Out!$B:$B,Stock!$B484,Out!S:S)</f>
        <v>0</v>
      </c>
      <c r="U484" s="67">
        <f>SUMIF(Out!$B:$B,Stock!$B484,Out!T:T)</f>
        <v>0</v>
      </c>
      <c r="W484" s="68">
        <f t="shared" si="177"/>
        <v>0</v>
      </c>
      <c r="Z484" s="68">
        <f t="shared" si="182"/>
        <v>165</v>
      </c>
      <c r="AA484" s="76" t="str">
        <f>VLOOKUP($Z484,Master!$A:$B,2,FALSE)</f>
        <v>Kalong ST</v>
      </c>
    </row>
    <row r="485" spans="1:27" ht="15">
      <c r="A485" s="77" t="str">
        <f t="shared" si="178"/>
        <v>Kalong STBALANCE</v>
      </c>
      <c r="B485" s="77" t="str">
        <f t="shared" si="179"/>
        <v>Kalong ST</v>
      </c>
      <c r="C485" s="53" t="s">
        <v>118</v>
      </c>
      <c r="D485" s="54">
        <f t="shared" ref="D485:U485" si="191">D483-D484</f>
        <v>0</v>
      </c>
      <c r="E485" s="54">
        <f t="shared" si="191"/>
        <v>0</v>
      </c>
      <c r="F485" s="54">
        <f t="shared" si="191"/>
        <v>0</v>
      </c>
      <c r="G485" s="54">
        <f t="shared" si="191"/>
        <v>0</v>
      </c>
      <c r="H485" s="54">
        <f t="shared" si="191"/>
        <v>0</v>
      </c>
      <c r="I485" s="54">
        <f t="shared" si="191"/>
        <v>0</v>
      </c>
      <c r="J485" s="54">
        <f t="shared" si="191"/>
        <v>0</v>
      </c>
      <c r="K485" s="54">
        <f t="shared" si="191"/>
        <v>0</v>
      </c>
      <c r="L485" s="54">
        <f t="shared" si="191"/>
        <v>0</v>
      </c>
      <c r="M485" s="54">
        <f t="shared" si="191"/>
        <v>0</v>
      </c>
      <c r="N485" s="54">
        <f t="shared" si="191"/>
        <v>0</v>
      </c>
      <c r="O485" s="54">
        <f t="shared" si="191"/>
        <v>0</v>
      </c>
      <c r="P485" s="54">
        <f t="shared" si="191"/>
        <v>0</v>
      </c>
      <c r="Q485" s="54">
        <f t="shared" si="191"/>
        <v>0</v>
      </c>
      <c r="R485" s="54">
        <f t="shared" si="191"/>
        <v>0</v>
      </c>
      <c r="S485" s="54">
        <f t="shared" si="191"/>
        <v>0</v>
      </c>
      <c r="T485" s="54">
        <f t="shared" si="191"/>
        <v>0</v>
      </c>
      <c r="U485" s="54">
        <f t="shared" si="191"/>
        <v>0</v>
      </c>
      <c r="W485" s="71">
        <f t="shared" si="177"/>
        <v>0</v>
      </c>
      <c r="Z485" s="71">
        <f t="shared" si="182"/>
        <v>165</v>
      </c>
      <c r="AA485" s="78" t="str">
        <f>VLOOKUP($Z485,Master!$A:$B,2,FALSE)</f>
        <v>Kalong ST</v>
      </c>
    </row>
    <row r="486" spans="1:27" ht="15">
      <c r="A486" s="73" t="str">
        <f t="shared" si="178"/>
        <v>celana PolkadotIN</v>
      </c>
      <c r="B486" s="73" t="str">
        <f t="shared" si="179"/>
        <v>celana Polkadot</v>
      </c>
      <c r="C486" s="51" t="s">
        <v>18</v>
      </c>
      <c r="D486" s="63">
        <f>SUMIF(In!$B:$B,Stock!$B486,In!C:C)</f>
        <v>0</v>
      </c>
      <c r="E486" s="63">
        <f>SUMIF(In!$B:$B,Stock!$B486,In!D:D)+D488</f>
        <v>0</v>
      </c>
      <c r="F486" s="63">
        <f>SUMIF(In!$B:$B,Stock!$B486,In!E:E)+E488</f>
        <v>0</v>
      </c>
      <c r="G486" s="63">
        <f>SUMIF(In!$B:$B,Stock!$B486,In!F:F)+F488</f>
        <v>0</v>
      </c>
      <c r="H486" s="63">
        <f>SUMIF(In!$B:$B,Stock!$B486,In!G:G)+G488</f>
        <v>0</v>
      </c>
      <c r="I486" s="63">
        <f>SUMIF(In!$B:$B,Stock!$B486,In!H:H)+H488</f>
        <v>0</v>
      </c>
      <c r="J486" s="63">
        <f>SUMIF(In!$B:$B,Stock!$B486,In!I:I)+I488</f>
        <v>0</v>
      </c>
      <c r="K486" s="63">
        <f>SUMIF(In!$B:$B,Stock!$B486,In!J:J)+J488</f>
        <v>0</v>
      </c>
      <c r="L486" s="63">
        <f>SUMIF(In!$B:$B,Stock!$B486,In!K:K)+K488</f>
        <v>0</v>
      </c>
      <c r="M486" s="63">
        <f>SUMIF(In!$B:$B,Stock!$B486,In!L:L)+L488</f>
        <v>0</v>
      </c>
      <c r="N486" s="63">
        <f>SUMIF(In!$B:$B,Stock!$B486,In!M:M)+M488</f>
        <v>0</v>
      </c>
      <c r="O486" s="63">
        <f>SUMIF(In!$B:$B,Stock!$B486,In!N:N)+N488</f>
        <v>0</v>
      </c>
      <c r="P486" s="63">
        <f>SUMIF(In!$B:$B,Stock!$B486,In!O:O)+O488</f>
        <v>0</v>
      </c>
      <c r="Q486" s="63">
        <f>SUMIF(In!$B:$B,Stock!$B486,In!P:P)+P488</f>
        <v>0</v>
      </c>
      <c r="R486" s="63">
        <f>SUMIF(In!$B:$B,Stock!$B486,In!Q:Q)+Q488</f>
        <v>0</v>
      </c>
      <c r="S486" s="63">
        <f>SUMIF(In!$B:$B,Stock!$B486,In!R:R)+R488</f>
        <v>0</v>
      </c>
      <c r="T486" s="63">
        <f>SUMIF(In!$B:$B,Stock!$B486,In!S:S)+S488</f>
        <v>0</v>
      </c>
      <c r="U486" s="63">
        <f>SUMIF(In!$B:$B,Stock!$B486,In!T:T)+T488</f>
        <v>0</v>
      </c>
      <c r="W486" s="64">
        <f t="shared" si="177"/>
        <v>0</v>
      </c>
      <c r="Z486" s="64">
        <f t="shared" si="182"/>
        <v>166</v>
      </c>
      <c r="AA486" s="74" t="str">
        <f>VLOOKUP($Z486,Master!$A:$B,2,FALSE)</f>
        <v>celana Polkadot</v>
      </c>
    </row>
    <row r="487" spans="1:27" ht="15">
      <c r="A487" s="75" t="str">
        <f t="shared" si="178"/>
        <v>celana PolkadotOUT</v>
      </c>
      <c r="B487" s="75" t="str">
        <f t="shared" si="179"/>
        <v>celana Polkadot</v>
      </c>
      <c r="C487" s="52" t="s">
        <v>19</v>
      </c>
      <c r="D487" s="67">
        <f>SUMIF(Out!$B:$B,Stock!$B487,Out!C:C)</f>
        <v>0</v>
      </c>
      <c r="E487" s="67">
        <f>SUMIF(Out!$B:$B,Stock!$B487,Out!D:D)</f>
        <v>0</v>
      </c>
      <c r="F487" s="67">
        <f>SUMIF(Out!$B:$B,Stock!$B487,Out!E:E)</f>
        <v>0</v>
      </c>
      <c r="G487" s="67">
        <f>SUMIF(Out!$B:$B,Stock!$B487,Out!F:F)</f>
        <v>0</v>
      </c>
      <c r="H487" s="67">
        <f>SUMIF(Out!$B:$B,Stock!$B487,Out!G:G)</f>
        <v>0</v>
      </c>
      <c r="I487" s="67">
        <f>SUMIF(Out!$B:$B,Stock!$B487,Out!H:H)</f>
        <v>0</v>
      </c>
      <c r="J487" s="67">
        <f>SUMIF(Out!$B:$B,Stock!$B487,Out!I:I)</f>
        <v>0</v>
      </c>
      <c r="K487" s="67">
        <f>SUMIF(Out!$B:$B,Stock!$B487,Out!J:J)</f>
        <v>0</v>
      </c>
      <c r="L487" s="67">
        <f>SUMIF(Out!$B:$B,Stock!$B487,Out!K:K)</f>
        <v>0</v>
      </c>
      <c r="M487" s="67">
        <f>SUMIF(Out!$B:$B,Stock!$B487,Out!L:L)</f>
        <v>0</v>
      </c>
      <c r="N487" s="67">
        <f>SUMIF(Out!$B:$B,Stock!$B487,Out!M:M)</f>
        <v>0</v>
      </c>
      <c r="O487" s="67">
        <f>SUMIF(Out!$B:$B,Stock!$B487,Out!N:N)</f>
        <v>0</v>
      </c>
      <c r="P487" s="67">
        <f>SUMIF(Out!$B:$B,Stock!$B487,Out!O:O)</f>
        <v>0</v>
      </c>
      <c r="Q487" s="67">
        <f>SUMIF(Out!$B:$B,Stock!$B487,Out!P:P)</f>
        <v>0</v>
      </c>
      <c r="R487" s="67">
        <f>SUMIF(Out!$B:$B,Stock!$B487,Out!Q:Q)</f>
        <v>0</v>
      </c>
      <c r="S487" s="67">
        <f>SUMIF(Out!$B:$B,Stock!$B487,Out!R:R)</f>
        <v>0</v>
      </c>
      <c r="T487" s="67">
        <f>SUMIF(Out!$B:$B,Stock!$B487,Out!S:S)</f>
        <v>0</v>
      </c>
      <c r="U487" s="67">
        <f>SUMIF(Out!$B:$B,Stock!$B487,Out!T:T)</f>
        <v>0</v>
      </c>
      <c r="W487" s="68">
        <f t="shared" si="177"/>
        <v>0</v>
      </c>
      <c r="Z487" s="68">
        <f t="shared" si="182"/>
        <v>166</v>
      </c>
      <c r="AA487" s="76" t="str">
        <f>VLOOKUP($Z487,Master!$A:$B,2,FALSE)</f>
        <v>celana Polkadot</v>
      </c>
    </row>
    <row r="488" spans="1:27" ht="15">
      <c r="A488" s="77" t="str">
        <f t="shared" si="178"/>
        <v>celana PolkadotBALANCE</v>
      </c>
      <c r="B488" s="77" t="str">
        <f t="shared" si="179"/>
        <v>celana Polkadot</v>
      </c>
      <c r="C488" s="53" t="s">
        <v>118</v>
      </c>
      <c r="D488" s="54">
        <f t="shared" ref="D488:U488" si="192">D486-D487</f>
        <v>0</v>
      </c>
      <c r="E488" s="54">
        <f t="shared" si="192"/>
        <v>0</v>
      </c>
      <c r="F488" s="54">
        <f t="shared" si="192"/>
        <v>0</v>
      </c>
      <c r="G488" s="54">
        <f t="shared" si="192"/>
        <v>0</v>
      </c>
      <c r="H488" s="54">
        <f t="shared" si="192"/>
        <v>0</v>
      </c>
      <c r="I488" s="54">
        <f t="shared" si="192"/>
        <v>0</v>
      </c>
      <c r="J488" s="54">
        <f t="shared" si="192"/>
        <v>0</v>
      </c>
      <c r="K488" s="54">
        <f t="shared" si="192"/>
        <v>0</v>
      </c>
      <c r="L488" s="54">
        <f t="shared" si="192"/>
        <v>0</v>
      </c>
      <c r="M488" s="54">
        <f t="shared" si="192"/>
        <v>0</v>
      </c>
      <c r="N488" s="54">
        <f t="shared" si="192"/>
        <v>0</v>
      </c>
      <c r="O488" s="54">
        <f t="shared" si="192"/>
        <v>0</v>
      </c>
      <c r="P488" s="54">
        <f t="shared" si="192"/>
        <v>0</v>
      </c>
      <c r="Q488" s="54">
        <f t="shared" si="192"/>
        <v>0</v>
      </c>
      <c r="R488" s="54">
        <f t="shared" si="192"/>
        <v>0</v>
      </c>
      <c r="S488" s="54">
        <f t="shared" si="192"/>
        <v>0</v>
      </c>
      <c r="T488" s="54">
        <f t="shared" si="192"/>
        <v>0</v>
      </c>
      <c r="U488" s="54">
        <f t="shared" si="192"/>
        <v>0</v>
      </c>
      <c r="W488" s="71">
        <f t="shared" si="177"/>
        <v>0</v>
      </c>
      <c r="Z488" s="71">
        <f t="shared" si="182"/>
        <v>166</v>
      </c>
      <c r="AA488" s="78" t="str">
        <f>VLOOKUP($Z488,Master!$A:$B,2,FALSE)</f>
        <v>celana Polkadot</v>
      </c>
    </row>
    <row r="489" spans="1:27" ht="15">
      <c r="A489" s="73" t="str">
        <f t="shared" si="178"/>
        <v>Celana Santai SIN</v>
      </c>
      <c r="B489" s="73" t="str">
        <f t="shared" si="179"/>
        <v>Celana Santai S</v>
      </c>
      <c r="C489" s="51" t="s">
        <v>18</v>
      </c>
      <c r="D489" s="63">
        <f>SUMIF(In!$B:$B,Stock!$B489,In!C:C)</f>
        <v>0</v>
      </c>
      <c r="E489" s="63">
        <f>SUMIF(In!$B:$B,Stock!$B489,In!D:D)+D491</f>
        <v>0</v>
      </c>
      <c r="F489" s="63">
        <f>SUMIF(In!$B:$B,Stock!$B489,In!E:E)+E491</f>
        <v>0</v>
      </c>
      <c r="G489" s="63">
        <f>SUMIF(In!$B:$B,Stock!$B489,In!F:F)+F491</f>
        <v>0</v>
      </c>
      <c r="H489" s="63">
        <f>SUMIF(In!$B:$B,Stock!$B489,In!G:G)+G491</f>
        <v>0</v>
      </c>
      <c r="I489" s="63">
        <f>SUMIF(In!$B:$B,Stock!$B489,In!H:H)+H491</f>
        <v>0</v>
      </c>
      <c r="J489" s="63">
        <f>SUMIF(In!$B:$B,Stock!$B489,In!I:I)+I491</f>
        <v>0</v>
      </c>
      <c r="K489" s="63">
        <f>SUMIF(In!$B:$B,Stock!$B489,In!J:J)+J491</f>
        <v>0</v>
      </c>
      <c r="L489" s="63">
        <f>SUMIF(In!$B:$B,Stock!$B489,In!K:K)+K491</f>
        <v>0</v>
      </c>
      <c r="M489" s="63">
        <f>SUMIF(In!$B:$B,Stock!$B489,In!L:L)+L491</f>
        <v>0</v>
      </c>
      <c r="N489" s="63">
        <f>SUMIF(In!$B:$B,Stock!$B489,In!M:M)+M491</f>
        <v>0</v>
      </c>
      <c r="O489" s="63">
        <f>SUMIF(In!$B:$B,Stock!$B489,In!N:N)+N491</f>
        <v>0</v>
      </c>
      <c r="P489" s="63">
        <f>SUMIF(In!$B:$B,Stock!$B489,In!O:O)+O491</f>
        <v>0</v>
      </c>
      <c r="Q489" s="63">
        <f>SUMIF(In!$B:$B,Stock!$B489,In!P:P)+P491</f>
        <v>0</v>
      </c>
      <c r="R489" s="63">
        <f>SUMIF(In!$B:$B,Stock!$B489,In!Q:Q)+Q491</f>
        <v>0</v>
      </c>
      <c r="S489" s="63">
        <f>SUMIF(In!$B:$B,Stock!$B489,In!R:R)+R491</f>
        <v>0</v>
      </c>
      <c r="T489" s="63">
        <f>SUMIF(In!$B:$B,Stock!$B489,In!S:S)+S491</f>
        <v>0</v>
      </c>
      <c r="U489" s="63">
        <f>SUMIF(In!$B:$B,Stock!$B489,In!T:T)+T491</f>
        <v>0</v>
      </c>
      <c r="W489" s="64">
        <f t="shared" si="177"/>
        <v>0</v>
      </c>
      <c r="Z489" s="64">
        <f t="shared" si="182"/>
        <v>167</v>
      </c>
      <c r="AA489" s="74" t="str">
        <f>VLOOKUP($Z489,Master!$A:$B,2,FALSE)</f>
        <v>Celana Santai S</v>
      </c>
    </row>
    <row r="490" spans="1:27" ht="15">
      <c r="A490" s="75" t="str">
        <f t="shared" si="178"/>
        <v>Celana Santai SOUT</v>
      </c>
      <c r="B490" s="75" t="str">
        <f t="shared" si="179"/>
        <v>Celana Santai S</v>
      </c>
      <c r="C490" s="52" t="s">
        <v>19</v>
      </c>
      <c r="D490" s="67">
        <f>SUMIF(Out!$B:$B,Stock!$B490,Out!C:C)</f>
        <v>0</v>
      </c>
      <c r="E490" s="67">
        <f>SUMIF(Out!$B:$B,Stock!$B490,Out!D:D)</f>
        <v>0</v>
      </c>
      <c r="F490" s="67">
        <f>SUMIF(Out!$B:$B,Stock!$B490,Out!E:E)</f>
        <v>0</v>
      </c>
      <c r="G490" s="67">
        <f>SUMIF(Out!$B:$B,Stock!$B490,Out!F:F)</f>
        <v>0</v>
      </c>
      <c r="H490" s="67">
        <f>SUMIF(Out!$B:$B,Stock!$B490,Out!G:G)</f>
        <v>0</v>
      </c>
      <c r="I490" s="67">
        <f>SUMIF(Out!$B:$B,Stock!$B490,Out!H:H)</f>
        <v>0</v>
      </c>
      <c r="J490" s="67">
        <f>SUMIF(Out!$B:$B,Stock!$B490,Out!I:I)</f>
        <v>0</v>
      </c>
      <c r="K490" s="67">
        <f>SUMIF(Out!$B:$B,Stock!$B490,Out!J:J)</f>
        <v>0</v>
      </c>
      <c r="L490" s="67">
        <f>SUMIF(Out!$B:$B,Stock!$B490,Out!K:K)</f>
        <v>0</v>
      </c>
      <c r="M490" s="67">
        <f>SUMIF(Out!$B:$B,Stock!$B490,Out!L:L)</f>
        <v>0</v>
      </c>
      <c r="N490" s="67">
        <f>SUMIF(Out!$B:$B,Stock!$B490,Out!M:M)</f>
        <v>0</v>
      </c>
      <c r="O490" s="67">
        <f>SUMIF(Out!$B:$B,Stock!$B490,Out!N:N)</f>
        <v>0</v>
      </c>
      <c r="P490" s="67">
        <f>SUMIF(Out!$B:$B,Stock!$B490,Out!O:O)</f>
        <v>0</v>
      </c>
      <c r="Q490" s="67">
        <f>SUMIF(Out!$B:$B,Stock!$B490,Out!P:P)</f>
        <v>0</v>
      </c>
      <c r="R490" s="67">
        <f>SUMIF(Out!$B:$B,Stock!$B490,Out!Q:Q)</f>
        <v>0</v>
      </c>
      <c r="S490" s="67">
        <f>SUMIF(Out!$B:$B,Stock!$B490,Out!R:R)</f>
        <v>0</v>
      </c>
      <c r="T490" s="67">
        <f>SUMIF(Out!$B:$B,Stock!$B490,Out!S:S)</f>
        <v>0</v>
      </c>
      <c r="U490" s="67">
        <f>SUMIF(Out!$B:$B,Stock!$B490,Out!T:T)</f>
        <v>0</v>
      </c>
      <c r="W490" s="68">
        <f t="shared" si="177"/>
        <v>0</v>
      </c>
      <c r="Z490" s="68">
        <f t="shared" si="182"/>
        <v>167</v>
      </c>
      <c r="AA490" s="76" t="str">
        <f>VLOOKUP($Z490,Master!$A:$B,2,FALSE)</f>
        <v>Celana Santai S</v>
      </c>
    </row>
    <row r="491" spans="1:27" ht="15">
      <c r="A491" s="77" t="str">
        <f t="shared" si="178"/>
        <v>Celana Santai SBALANCE</v>
      </c>
      <c r="B491" s="77" t="str">
        <f t="shared" si="179"/>
        <v>Celana Santai S</v>
      </c>
      <c r="C491" s="53" t="s">
        <v>118</v>
      </c>
      <c r="D491" s="54">
        <f t="shared" ref="D491:U491" si="193">D489-D490</f>
        <v>0</v>
      </c>
      <c r="E491" s="54">
        <f t="shared" si="193"/>
        <v>0</v>
      </c>
      <c r="F491" s="54">
        <f t="shared" si="193"/>
        <v>0</v>
      </c>
      <c r="G491" s="54">
        <f t="shared" si="193"/>
        <v>0</v>
      </c>
      <c r="H491" s="54">
        <f t="shared" si="193"/>
        <v>0</v>
      </c>
      <c r="I491" s="54">
        <f t="shared" si="193"/>
        <v>0</v>
      </c>
      <c r="J491" s="54">
        <f t="shared" si="193"/>
        <v>0</v>
      </c>
      <c r="K491" s="54">
        <f t="shared" si="193"/>
        <v>0</v>
      </c>
      <c r="L491" s="54">
        <f t="shared" si="193"/>
        <v>0</v>
      </c>
      <c r="M491" s="54">
        <f t="shared" si="193"/>
        <v>0</v>
      </c>
      <c r="N491" s="54">
        <f t="shared" si="193"/>
        <v>0</v>
      </c>
      <c r="O491" s="54">
        <f t="shared" si="193"/>
        <v>0</v>
      </c>
      <c r="P491" s="54">
        <f t="shared" si="193"/>
        <v>0</v>
      </c>
      <c r="Q491" s="54">
        <f t="shared" si="193"/>
        <v>0</v>
      </c>
      <c r="R491" s="54">
        <f t="shared" si="193"/>
        <v>0</v>
      </c>
      <c r="S491" s="54">
        <f t="shared" si="193"/>
        <v>0</v>
      </c>
      <c r="T491" s="54">
        <f t="shared" si="193"/>
        <v>0</v>
      </c>
      <c r="U491" s="54">
        <f t="shared" si="193"/>
        <v>0</v>
      </c>
      <c r="W491" s="71">
        <f t="shared" si="177"/>
        <v>0</v>
      </c>
      <c r="Z491" s="71">
        <f t="shared" si="182"/>
        <v>167</v>
      </c>
      <c r="AA491" s="78" t="str">
        <f>VLOOKUP($Z491,Master!$A:$B,2,FALSE)</f>
        <v>Celana Santai S</v>
      </c>
    </row>
    <row r="492" spans="1:27" ht="15">
      <c r="A492" s="73" t="str">
        <f t="shared" si="178"/>
        <v>Gamis Citra SpandekIN</v>
      </c>
      <c r="B492" s="73" t="str">
        <f t="shared" si="179"/>
        <v>Gamis Citra Spandek</v>
      </c>
      <c r="C492" s="51" t="s">
        <v>18</v>
      </c>
      <c r="D492" s="63">
        <f>SUMIF(In!$B:$B,Stock!$B492,In!C:C)</f>
        <v>0</v>
      </c>
      <c r="E492" s="63">
        <f>SUMIF(In!$B:$B,Stock!$B492,In!D:D)+D494</f>
        <v>0</v>
      </c>
      <c r="F492" s="63">
        <f>SUMIF(In!$B:$B,Stock!$B492,In!E:E)+E494</f>
        <v>0</v>
      </c>
      <c r="G492" s="63">
        <f>SUMIF(In!$B:$B,Stock!$B492,In!F:F)+F494</f>
        <v>0</v>
      </c>
      <c r="H492" s="63">
        <f>SUMIF(In!$B:$B,Stock!$B492,In!G:G)+G494</f>
        <v>0</v>
      </c>
      <c r="I492" s="63">
        <f>SUMIF(In!$B:$B,Stock!$B492,In!H:H)+H494</f>
        <v>0</v>
      </c>
      <c r="J492" s="63">
        <f>SUMIF(In!$B:$B,Stock!$B492,In!I:I)+I494</f>
        <v>0</v>
      </c>
      <c r="K492" s="63">
        <f>SUMIF(In!$B:$B,Stock!$B492,In!J:J)+J494</f>
        <v>0</v>
      </c>
      <c r="L492" s="63">
        <f>SUMIF(In!$B:$B,Stock!$B492,In!K:K)+K494</f>
        <v>0</v>
      </c>
      <c r="M492" s="63">
        <f>SUMIF(In!$B:$B,Stock!$B492,In!L:L)+L494</f>
        <v>0</v>
      </c>
      <c r="N492" s="63">
        <f>SUMIF(In!$B:$B,Stock!$B492,In!M:M)+M494</f>
        <v>0</v>
      </c>
      <c r="O492" s="63">
        <f>SUMIF(In!$B:$B,Stock!$B492,In!N:N)+N494</f>
        <v>0</v>
      </c>
      <c r="P492" s="63">
        <f>SUMIF(In!$B:$B,Stock!$B492,In!O:O)+O494</f>
        <v>0</v>
      </c>
      <c r="Q492" s="63">
        <f>SUMIF(In!$B:$B,Stock!$B492,In!P:P)+P494</f>
        <v>0</v>
      </c>
      <c r="R492" s="63">
        <f>SUMIF(In!$B:$B,Stock!$B492,In!Q:Q)+Q494</f>
        <v>0</v>
      </c>
      <c r="S492" s="63">
        <f>SUMIF(In!$B:$B,Stock!$B492,In!R:R)+R494</f>
        <v>0</v>
      </c>
      <c r="T492" s="63">
        <f>SUMIF(In!$B:$B,Stock!$B492,In!S:S)+S494</f>
        <v>0</v>
      </c>
      <c r="U492" s="63">
        <f>SUMIF(In!$B:$B,Stock!$B492,In!T:T)+T494</f>
        <v>0</v>
      </c>
      <c r="W492" s="64">
        <f t="shared" si="177"/>
        <v>0</v>
      </c>
      <c r="Z492" s="64">
        <f t="shared" si="182"/>
        <v>168</v>
      </c>
      <c r="AA492" s="74" t="str">
        <f>VLOOKUP($Z492,Master!$A:$B,2,FALSE)</f>
        <v>Gamis Citra Spandek</v>
      </c>
    </row>
    <row r="493" spans="1:27" ht="15">
      <c r="A493" s="75" t="str">
        <f t="shared" si="178"/>
        <v>Gamis Citra SpandekOUT</v>
      </c>
      <c r="B493" s="75" t="str">
        <f t="shared" si="179"/>
        <v>Gamis Citra Spandek</v>
      </c>
      <c r="C493" s="52" t="s">
        <v>19</v>
      </c>
      <c r="D493" s="67">
        <f>SUMIF(Out!$B:$B,Stock!$B493,Out!C:C)</f>
        <v>0</v>
      </c>
      <c r="E493" s="67">
        <f>SUMIF(Out!$B:$B,Stock!$B493,Out!D:D)</f>
        <v>0</v>
      </c>
      <c r="F493" s="67">
        <f>SUMIF(Out!$B:$B,Stock!$B493,Out!E:E)</f>
        <v>0</v>
      </c>
      <c r="G493" s="67">
        <f>SUMIF(Out!$B:$B,Stock!$B493,Out!F:F)</f>
        <v>0</v>
      </c>
      <c r="H493" s="67">
        <f>SUMIF(Out!$B:$B,Stock!$B493,Out!G:G)</f>
        <v>0</v>
      </c>
      <c r="I493" s="67">
        <f>SUMIF(Out!$B:$B,Stock!$B493,Out!H:H)</f>
        <v>0</v>
      </c>
      <c r="J493" s="67">
        <f>SUMIF(Out!$B:$B,Stock!$B493,Out!I:I)</f>
        <v>0</v>
      </c>
      <c r="K493" s="67">
        <f>SUMIF(Out!$B:$B,Stock!$B493,Out!J:J)</f>
        <v>0</v>
      </c>
      <c r="L493" s="67">
        <f>SUMIF(Out!$B:$B,Stock!$B493,Out!K:K)</f>
        <v>0</v>
      </c>
      <c r="M493" s="67">
        <f>SUMIF(Out!$B:$B,Stock!$B493,Out!L:L)</f>
        <v>0</v>
      </c>
      <c r="N493" s="67">
        <f>SUMIF(Out!$B:$B,Stock!$B493,Out!M:M)</f>
        <v>0</v>
      </c>
      <c r="O493" s="67">
        <f>SUMIF(Out!$B:$B,Stock!$B493,Out!N:N)</f>
        <v>0</v>
      </c>
      <c r="P493" s="67">
        <f>SUMIF(Out!$B:$B,Stock!$B493,Out!O:O)</f>
        <v>0</v>
      </c>
      <c r="Q493" s="67">
        <f>SUMIF(Out!$B:$B,Stock!$B493,Out!P:P)</f>
        <v>0</v>
      </c>
      <c r="R493" s="67">
        <f>SUMIF(Out!$B:$B,Stock!$B493,Out!Q:Q)</f>
        <v>0</v>
      </c>
      <c r="S493" s="67">
        <f>SUMIF(Out!$B:$B,Stock!$B493,Out!R:R)</f>
        <v>0</v>
      </c>
      <c r="T493" s="67">
        <f>SUMIF(Out!$B:$B,Stock!$B493,Out!S:S)</f>
        <v>0</v>
      </c>
      <c r="U493" s="67">
        <f>SUMIF(Out!$B:$B,Stock!$B493,Out!T:T)</f>
        <v>0</v>
      </c>
      <c r="W493" s="68">
        <f t="shared" si="177"/>
        <v>0</v>
      </c>
      <c r="Z493" s="68">
        <f t="shared" si="182"/>
        <v>168</v>
      </c>
      <c r="AA493" s="76" t="str">
        <f>VLOOKUP($Z493,Master!$A:$B,2,FALSE)</f>
        <v>Gamis Citra Spandek</v>
      </c>
    </row>
    <row r="494" spans="1:27" ht="15">
      <c r="A494" s="77" t="str">
        <f t="shared" si="178"/>
        <v>Gamis Citra SpandekBALANCE</v>
      </c>
      <c r="B494" s="77" t="str">
        <f t="shared" si="179"/>
        <v>Gamis Citra Spandek</v>
      </c>
      <c r="C494" s="53" t="s">
        <v>118</v>
      </c>
      <c r="D494" s="54">
        <f t="shared" ref="D494:U494" si="194">D492-D493</f>
        <v>0</v>
      </c>
      <c r="E494" s="54">
        <f t="shared" si="194"/>
        <v>0</v>
      </c>
      <c r="F494" s="54">
        <f t="shared" si="194"/>
        <v>0</v>
      </c>
      <c r="G494" s="54">
        <f t="shared" si="194"/>
        <v>0</v>
      </c>
      <c r="H494" s="54">
        <f t="shared" si="194"/>
        <v>0</v>
      </c>
      <c r="I494" s="54">
        <f t="shared" si="194"/>
        <v>0</v>
      </c>
      <c r="J494" s="54">
        <f t="shared" si="194"/>
        <v>0</v>
      </c>
      <c r="K494" s="54">
        <f t="shared" si="194"/>
        <v>0</v>
      </c>
      <c r="L494" s="54">
        <f t="shared" si="194"/>
        <v>0</v>
      </c>
      <c r="M494" s="54">
        <f t="shared" si="194"/>
        <v>0</v>
      </c>
      <c r="N494" s="54">
        <f t="shared" si="194"/>
        <v>0</v>
      </c>
      <c r="O494" s="54">
        <f t="shared" si="194"/>
        <v>0</v>
      </c>
      <c r="P494" s="54">
        <f t="shared" si="194"/>
        <v>0</v>
      </c>
      <c r="Q494" s="54">
        <f t="shared" si="194"/>
        <v>0</v>
      </c>
      <c r="R494" s="54">
        <f t="shared" si="194"/>
        <v>0</v>
      </c>
      <c r="S494" s="54">
        <f t="shared" si="194"/>
        <v>0</v>
      </c>
      <c r="T494" s="54">
        <f t="shared" si="194"/>
        <v>0</v>
      </c>
      <c r="U494" s="54">
        <f t="shared" si="194"/>
        <v>0</v>
      </c>
      <c r="W494" s="71">
        <f t="shared" si="177"/>
        <v>0</v>
      </c>
      <c r="Z494" s="71">
        <f t="shared" si="182"/>
        <v>168</v>
      </c>
      <c r="AA494" s="78" t="str">
        <f>VLOOKUP($Z494,Master!$A:$B,2,FALSE)</f>
        <v>Gamis Citra Spandek</v>
      </c>
    </row>
    <row r="495" spans="1:27" ht="15">
      <c r="A495" s="73" t="str">
        <f t="shared" si="178"/>
        <v>Gamis Citra KanvasIN</v>
      </c>
      <c r="B495" s="73" t="str">
        <f t="shared" si="179"/>
        <v>Gamis Citra Kanvas</v>
      </c>
      <c r="C495" s="51" t="s">
        <v>18</v>
      </c>
      <c r="D495" s="63">
        <f>SUMIF(In!$B:$B,Stock!$B495,In!C:C)</f>
        <v>0</v>
      </c>
      <c r="E495" s="63">
        <f>SUMIF(In!$B:$B,Stock!$B495,In!D:D)+D497</f>
        <v>0</v>
      </c>
      <c r="F495" s="63">
        <f>SUMIF(In!$B:$B,Stock!$B495,In!E:E)+E497</f>
        <v>0</v>
      </c>
      <c r="G495" s="63">
        <f>SUMIF(In!$B:$B,Stock!$B495,In!F:F)+F497</f>
        <v>0</v>
      </c>
      <c r="H495" s="63">
        <f>SUMIF(In!$B:$B,Stock!$B495,In!G:G)+G497</f>
        <v>0</v>
      </c>
      <c r="I495" s="63">
        <f>SUMIF(In!$B:$B,Stock!$B495,In!H:H)+H497</f>
        <v>0</v>
      </c>
      <c r="J495" s="63">
        <f>SUMIF(In!$B:$B,Stock!$B495,In!I:I)+I497</f>
        <v>0</v>
      </c>
      <c r="K495" s="63">
        <f>SUMIF(In!$B:$B,Stock!$B495,In!J:J)+J497</f>
        <v>0</v>
      </c>
      <c r="L495" s="63">
        <f>SUMIF(In!$B:$B,Stock!$B495,In!K:K)+K497</f>
        <v>0</v>
      </c>
      <c r="M495" s="63">
        <f>SUMIF(In!$B:$B,Stock!$B495,In!L:L)+L497</f>
        <v>0</v>
      </c>
      <c r="N495" s="63">
        <f>SUMIF(In!$B:$B,Stock!$B495,In!M:M)+M497</f>
        <v>0</v>
      </c>
      <c r="O495" s="63">
        <f>SUMIF(In!$B:$B,Stock!$B495,In!N:N)+N497</f>
        <v>0</v>
      </c>
      <c r="P495" s="63">
        <f>SUMIF(In!$B:$B,Stock!$B495,In!O:O)+O497</f>
        <v>0</v>
      </c>
      <c r="Q495" s="63">
        <f>SUMIF(In!$B:$B,Stock!$B495,In!P:P)+P497</f>
        <v>0</v>
      </c>
      <c r="R495" s="63">
        <f>SUMIF(In!$B:$B,Stock!$B495,In!Q:Q)+Q497</f>
        <v>0</v>
      </c>
      <c r="S495" s="63">
        <f>SUMIF(In!$B:$B,Stock!$B495,In!R:R)+R497</f>
        <v>0</v>
      </c>
      <c r="T495" s="63">
        <f>SUMIF(In!$B:$B,Stock!$B495,In!S:S)+S497</f>
        <v>0</v>
      </c>
      <c r="U495" s="63">
        <f>SUMIF(In!$B:$B,Stock!$B495,In!T:T)+T497</f>
        <v>0</v>
      </c>
      <c r="W495" s="64">
        <f t="shared" si="177"/>
        <v>0</v>
      </c>
      <c r="Z495" s="64">
        <f t="shared" si="182"/>
        <v>169</v>
      </c>
      <c r="AA495" s="74" t="str">
        <f>VLOOKUP($Z495,Master!$A:$B,2,FALSE)</f>
        <v>Gamis Citra Kanvas</v>
      </c>
    </row>
    <row r="496" spans="1:27" ht="15">
      <c r="A496" s="75" t="str">
        <f t="shared" si="178"/>
        <v>Gamis Citra KanvasOUT</v>
      </c>
      <c r="B496" s="75" t="str">
        <f t="shared" si="179"/>
        <v>Gamis Citra Kanvas</v>
      </c>
      <c r="C496" s="52" t="s">
        <v>19</v>
      </c>
      <c r="D496" s="67">
        <f>SUMIF(Out!$B:$B,Stock!$B496,Out!C:C)</f>
        <v>0</v>
      </c>
      <c r="E496" s="67">
        <f>SUMIF(Out!$B:$B,Stock!$B496,Out!D:D)</f>
        <v>0</v>
      </c>
      <c r="F496" s="67">
        <f>SUMIF(Out!$B:$B,Stock!$B496,Out!E:E)</f>
        <v>0</v>
      </c>
      <c r="G496" s="67">
        <f>SUMIF(Out!$B:$B,Stock!$B496,Out!F:F)</f>
        <v>0</v>
      </c>
      <c r="H496" s="67">
        <f>SUMIF(Out!$B:$B,Stock!$B496,Out!G:G)</f>
        <v>0</v>
      </c>
      <c r="I496" s="67">
        <f>SUMIF(Out!$B:$B,Stock!$B496,Out!H:H)</f>
        <v>0</v>
      </c>
      <c r="J496" s="67">
        <f>SUMIF(Out!$B:$B,Stock!$B496,Out!I:I)</f>
        <v>0</v>
      </c>
      <c r="K496" s="67">
        <f>SUMIF(Out!$B:$B,Stock!$B496,Out!J:J)</f>
        <v>0</v>
      </c>
      <c r="L496" s="67">
        <f>SUMIF(Out!$B:$B,Stock!$B496,Out!K:K)</f>
        <v>0</v>
      </c>
      <c r="M496" s="67">
        <f>SUMIF(Out!$B:$B,Stock!$B496,Out!L:L)</f>
        <v>0</v>
      </c>
      <c r="N496" s="67">
        <f>SUMIF(Out!$B:$B,Stock!$B496,Out!M:M)</f>
        <v>0</v>
      </c>
      <c r="O496" s="67">
        <f>SUMIF(Out!$B:$B,Stock!$B496,Out!N:N)</f>
        <v>0</v>
      </c>
      <c r="P496" s="67">
        <f>SUMIF(Out!$B:$B,Stock!$B496,Out!O:O)</f>
        <v>0</v>
      </c>
      <c r="Q496" s="67">
        <f>SUMIF(Out!$B:$B,Stock!$B496,Out!P:P)</f>
        <v>0</v>
      </c>
      <c r="R496" s="67">
        <f>SUMIF(Out!$B:$B,Stock!$B496,Out!Q:Q)</f>
        <v>0</v>
      </c>
      <c r="S496" s="67">
        <f>SUMIF(Out!$B:$B,Stock!$B496,Out!R:R)</f>
        <v>0</v>
      </c>
      <c r="T496" s="67">
        <f>SUMIF(Out!$B:$B,Stock!$B496,Out!S:S)</f>
        <v>0</v>
      </c>
      <c r="U496" s="67">
        <f>SUMIF(Out!$B:$B,Stock!$B496,Out!T:T)</f>
        <v>0</v>
      </c>
      <c r="W496" s="68">
        <f t="shared" si="177"/>
        <v>0</v>
      </c>
      <c r="Z496" s="68">
        <f t="shared" si="182"/>
        <v>169</v>
      </c>
      <c r="AA496" s="76" t="str">
        <f>VLOOKUP($Z496,Master!$A:$B,2,FALSE)</f>
        <v>Gamis Citra Kanvas</v>
      </c>
    </row>
    <row r="497" spans="1:27" ht="15">
      <c r="A497" s="77" t="str">
        <f t="shared" si="178"/>
        <v>Gamis Citra KanvasBALANCE</v>
      </c>
      <c r="B497" s="77" t="str">
        <f t="shared" si="179"/>
        <v>Gamis Citra Kanvas</v>
      </c>
      <c r="C497" s="53" t="s">
        <v>118</v>
      </c>
      <c r="D497" s="54">
        <f t="shared" ref="D497:U497" si="195">D495-D496</f>
        <v>0</v>
      </c>
      <c r="E497" s="54">
        <f t="shared" si="195"/>
        <v>0</v>
      </c>
      <c r="F497" s="54">
        <f t="shared" si="195"/>
        <v>0</v>
      </c>
      <c r="G497" s="54">
        <f t="shared" si="195"/>
        <v>0</v>
      </c>
      <c r="H497" s="54">
        <f t="shared" si="195"/>
        <v>0</v>
      </c>
      <c r="I497" s="54">
        <f t="shared" si="195"/>
        <v>0</v>
      </c>
      <c r="J497" s="54">
        <f t="shared" si="195"/>
        <v>0</v>
      </c>
      <c r="K497" s="54">
        <f t="shared" si="195"/>
        <v>0</v>
      </c>
      <c r="L497" s="54">
        <f t="shared" si="195"/>
        <v>0</v>
      </c>
      <c r="M497" s="54">
        <f t="shared" si="195"/>
        <v>0</v>
      </c>
      <c r="N497" s="54">
        <f t="shared" si="195"/>
        <v>0</v>
      </c>
      <c r="O497" s="54">
        <f t="shared" si="195"/>
        <v>0</v>
      </c>
      <c r="P497" s="54">
        <f t="shared" si="195"/>
        <v>0</v>
      </c>
      <c r="Q497" s="54">
        <f t="shared" si="195"/>
        <v>0</v>
      </c>
      <c r="R497" s="54">
        <f t="shared" si="195"/>
        <v>0</v>
      </c>
      <c r="S497" s="54">
        <f t="shared" si="195"/>
        <v>0</v>
      </c>
      <c r="T497" s="54">
        <f t="shared" si="195"/>
        <v>0</v>
      </c>
      <c r="U497" s="54">
        <f t="shared" si="195"/>
        <v>0</v>
      </c>
      <c r="W497" s="71">
        <f t="shared" si="177"/>
        <v>0</v>
      </c>
      <c r="Z497" s="71">
        <f t="shared" si="182"/>
        <v>169</v>
      </c>
      <c r="AA497" s="78" t="str">
        <f>VLOOKUP($Z497,Master!$A:$B,2,FALSE)</f>
        <v>Gamis Citra Kanvas</v>
      </c>
    </row>
    <row r="498" spans="1:27" ht="15">
      <c r="A498" s="73" t="str">
        <f t="shared" si="178"/>
        <v>Set Cacha PEIN</v>
      </c>
      <c r="B498" s="73" t="str">
        <f t="shared" si="179"/>
        <v>Set Cacha PE</v>
      </c>
      <c r="C498" s="51" t="s">
        <v>18</v>
      </c>
      <c r="D498" s="63">
        <f>SUMIF(In!$B:$B,Stock!$B498,In!C:C)</f>
        <v>0</v>
      </c>
      <c r="E498" s="63">
        <f>SUMIF(In!$B:$B,Stock!$B498,In!D:D)+D500</f>
        <v>0</v>
      </c>
      <c r="F498" s="63">
        <f>SUMIF(In!$B:$B,Stock!$B498,In!E:E)+E500</f>
        <v>0</v>
      </c>
      <c r="G498" s="63">
        <f>SUMIF(In!$B:$B,Stock!$B498,In!F:F)+F500</f>
        <v>0</v>
      </c>
      <c r="H498" s="63">
        <f>SUMIF(In!$B:$B,Stock!$B498,In!G:G)+G500</f>
        <v>0</v>
      </c>
      <c r="I498" s="63">
        <f>SUMIF(In!$B:$B,Stock!$B498,In!H:H)+H500</f>
        <v>0</v>
      </c>
      <c r="J498" s="63">
        <f>SUMIF(In!$B:$B,Stock!$B498,In!I:I)+I500</f>
        <v>0</v>
      </c>
      <c r="K498" s="63">
        <f>SUMIF(In!$B:$B,Stock!$B498,In!J:J)+J500</f>
        <v>0</v>
      </c>
      <c r="L498" s="63">
        <f>SUMIF(In!$B:$B,Stock!$B498,In!K:K)+K500</f>
        <v>0</v>
      </c>
      <c r="M498" s="63">
        <f>SUMIF(In!$B:$B,Stock!$B498,In!L:L)+L500</f>
        <v>0</v>
      </c>
      <c r="N498" s="63">
        <f>SUMIF(In!$B:$B,Stock!$B498,In!M:M)+M500</f>
        <v>0</v>
      </c>
      <c r="O498" s="63">
        <f>SUMIF(In!$B:$B,Stock!$B498,In!N:N)+N500</f>
        <v>0</v>
      </c>
      <c r="P498" s="63">
        <f>SUMIF(In!$B:$B,Stock!$B498,In!O:O)+O500</f>
        <v>0</v>
      </c>
      <c r="Q498" s="63">
        <f>SUMIF(In!$B:$B,Stock!$B498,In!P:P)+P500</f>
        <v>0</v>
      </c>
      <c r="R498" s="63">
        <f>SUMIF(In!$B:$B,Stock!$B498,In!Q:Q)+Q500</f>
        <v>0</v>
      </c>
      <c r="S498" s="63">
        <f>SUMIF(In!$B:$B,Stock!$B498,In!R:R)+R500</f>
        <v>0</v>
      </c>
      <c r="T498" s="63">
        <f>SUMIF(In!$B:$B,Stock!$B498,In!S:S)+S500</f>
        <v>0</v>
      </c>
      <c r="U498" s="63">
        <f>SUMIF(In!$B:$B,Stock!$B498,In!T:T)+T500</f>
        <v>0</v>
      </c>
      <c r="W498" s="64">
        <f t="shared" si="177"/>
        <v>0</v>
      </c>
      <c r="Z498" s="64">
        <f t="shared" si="182"/>
        <v>170</v>
      </c>
      <c r="AA498" s="74" t="str">
        <f>VLOOKUP($Z498,Master!$A:$B,2,FALSE)</f>
        <v>Set Cacha PE</v>
      </c>
    </row>
    <row r="499" spans="1:27" ht="15">
      <c r="A499" s="75" t="str">
        <f t="shared" si="178"/>
        <v>Set Cacha PEOUT</v>
      </c>
      <c r="B499" s="75" t="str">
        <f t="shared" si="179"/>
        <v>Set Cacha PE</v>
      </c>
      <c r="C499" s="52" t="s">
        <v>19</v>
      </c>
      <c r="D499" s="67">
        <f>SUMIF(Out!$B:$B,Stock!$B499,Out!C:C)</f>
        <v>0</v>
      </c>
      <c r="E499" s="67">
        <f>SUMIF(Out!$B:$B,Stock!$B499,Out!D:D)</f>
        <v>0</v>
      </c>
      <c r="F499" s="67">
        <f>SUMIF(Out!$B:$B,Stock!$B499,Out!E:E)</f>
        <v>0</v>
      </c>
      <c r="G499" s="67">
        <f>SUMIF(Out!$B:$B,Stock!$B499,Out!F:F)</f>
        <v>0</v>
      </c>
      <c r="H499" s="67">
        <f>SUMIF(Out!$B:$B,Stock!$B499,Out!G:G)</f>
        <v>0</v>
      </c>
      <c r="I499" s="67">
        <f>SUMIF(Out!$B:$B,Stock!$B499,Out!H:H)</f>
        <v>0</v>
      </c>
      <c r="J499" s="67">
        <f>SUMIF(Out!$B:$B,Stock!$B499,Out!I:I)</f>
        <v>0</v>
      </c>
      <c r="K499" s="67">
        <f>SUMIF(Out!$B:$B,Stock!$B499,Out!J:J)</f>
        <v>0</v>
      </c>
      <c r="L499" s="67">
        <f>SUMIF(Out!$B:$B,Stock!$B499,Out!K:K)</f>
        <v>0</v>
      </c>
      <c r="M499" s="67">
        <f>SUMIF(Out!$B:$B,Stock!$B499,Out!L:L)</f>
        <v>0</v>
      </c>
      <c r="N499" s="67">
        <f>SUMIF(Out!$B:$B,Stock!$B499,Out!M:M)</f>
        <v>0</v>
      </c>
      <c r="O499" s="67">
        <f>SUMIF(Out!$B:$B,Stock!$B499,Out!N:N)</f>
        <v>0</v>
      </c>
      <c r="P499" s="67">
        <f>SUMIF(Out!$B:$B,Stock!$B499,Out!O:O)</f>
        <v>0</v>
      </c>
      <c r="Q499" s="67">
        <f>SUMIF(Out!$B:$B,Stock!$B499,Out!P:P)</f>
        <v>0</v>
      </c>
      <c r="R499" s="67">
        <f>SUMIF(Out!$B:$B,Stock!$B499,Out!Q:Q)</f>
        <v>0</v>
      </c>
      <c r="S499" s="67">
        <f>SUMIF(Out!$B:$B,Stock!$B499,Out!R:R)</f>
        <v>0</v>
      </c>
      <c r="T499" s="67">
        <f>SUMIF(Out!$B:$B,Stock!$B499,Out!S:S)</f>
        <v>0</v>
      </c>
      <c r="U499" s="67">
        <f>SUMIF(Out!$B:$B,Stock!$B499,Out!T:T)</f>
        <v>0</v>
      </c>
      <c r="W499" s="68">
        <f t="shared" si="177"/>
        <v>0</v>
      </c>
      <c r="Z499" s="68">
        <f t="shared" si="182"/>
        <v>170</v>
      </c>
      <c r="AA499" s="76" t="str">
        <f>VLOOKUP($Z499,Master!$A:$B,2,FALSE)</f>
        <v>Set Cacha PE</v>
      </c>
    </row>
    <row r="500" spans="1:27" ht="15">
      <c r="A500" s="77" t="str">
        <f t="shared" si="178"/>
        <v>Set Cacha PEBALANCE</v>
      </c>
      <c r="B500" s="77" t="str">
        <f t="shared" si="179"/>
        <v>Set Cacha PE</v>
      </c>
      <c r="C500" s="53" t="s">
        <v>118</v>
      </c>
      <c r="D500" s="54">
        <f t="shared" ref="D500:U500" si="196">D498-D499</f>
        <v>0</v>
      </c>
      <c r="E500" s="54">
        <f t="shared" si="196"/>
        <v>0</v>
      </c>
      <c r="F500" s="54">
        <f t="shared" si="196"/>
        <v>0</v>
      </c>
      <c r="G500" s="54">
        <f t="shared" si="196"/>
        <v>0</v>
      </c>
      <c r="H500" s="54">
        <f t="shared" si="196"/>
        <v>0</v>
      </c>
      <c r="I500" s="54">
        <f t="shared" si="196"/>
        <v>0</v>
      </c>
      <c r="J500" s="54">
        <f t="shared" si="196"/>
        <v>0</v>
      </c>
      <c r="K500" s="54">
        <f t="shared" si="196"/>
        <v>0</v>
      </c>
      <c r="L500" s="54">
        <f t="shared" si="196"/>
        <v>0</v>
      </c>
      <c r="M500" s="54">
        <f t="shared" si="196"/>
        <v>0</v>
      </c>
      <c r="N500" s="54">
        <f t="shared" si="196"/>
        <v>0</v>
      </c>
      <c r="O500" s="54">
        <f t="shared" si="196"/>
        <v>0</v>
      </c>
      <c r="P500" s="54">
        <f t="shared" si="196"/>
        <v>0</v>
      </c>
      <c r="Q500" s="54">
        <f t="shared" si="196"/>
        <v>0</v>
      </c>
      <c r="R500" s="54">
        <f t="shared" si="196"/>
        <v>0</v>
      </c>
      <c r="S500" s="54">
        <f t="shared" si="196"/>
        <v>0</v>
      </c>
      <c r="T500" s="54">
        <f t="shared" si="196"/>
        <v>0</v>
      </c>
      <c r="U500" s="54">
        <f t="shared" si="196"/>
        <v>0</v>
      </c>
      <c r="W500" s="71">
        <f t="shared" si="177"/>
        <v>0</v>
      </c>
      <c r="Z500" s="71">
        <f t="shared" si="182"/>
        <v>170</v>
      </c>
      <c r="AA500" s="78" t="str">
        <f>VLOOKUP($Z500,Master!$A:$B,2,FALSE)</f>
        <v>Set Cacha PE</v>
      </c>
    </row>
    <row r="501" spans="1:27" ht="15">
      <c r="A501" s="73" t="str">
        <f t="shared" si="178"/>
        <v>Kaos Bola DewasaIN</v>
      </c>
      <c r="B501" s="73" t="str">
        <f t="shared" si="179"/>
        <v>Kaos Bola Dewasa</v>
      </c>
      <c r="C501" s="51" t="s">
        <v>18</v>
      </c>
      <c r="D501" s="63">
        <f>SUMIF(In!$B:$B,Stock!$B501,In!C:C)</f>
        <v>0</v>
      </c>
      <c r="E501" s="63">
        <f>SUMIF(In!$B:$B,Stock!$B501,In!D:D)+D503</f>
        <v>0</v>
      </c>
      <c r="F501" s="63">
        <f>SUMIF(In!$B:$B,Stock!$B501,In!E:E)+E503</f>
        <v>0</v>
      </c>
      <c r="G501" s="63">
        <f>SUMIF(In!$B:$B,Stock!$B501,In!F:F)+F503</f>
        <v>0</v>
      </c>
      <c r="H501" s="63">
        <f>SUMIF(In!$B:$B,Stock!$B501,In!G:G)+G503</f>
        <v>0</v>
      </c>
      <c r="I501" s="63">
        <f>SUMIF(In!$B:$B,Stock!$B501,In!H:H)+H503</f>
        <v>0</v>
      </c>
      <c r="J501" s="63">
        <f>SUMIF(In!$B:$B,Stock!$B501,In!I:I)+I503</f>
        <v>0</v>
      </c>
      <c r="K501" s="63">
        <f>SUMIF(In!$B:$B,Stock!$B501,In!J:J)+J503</f>
        <v>0</v>
      </c>
      <c r="L501" s="63">
        <f>SUMIF(In!$B:$B,Stock!$B501,In!K:K)+K503</f>
        <v>0</v>
      </c>
      <c r="M501" s="63">
        <f>SUMIF(In!$B:$B,Stock!$B501,In!L:L)+L503</f>
        <v>0</v>
      </c>
      <c r="N501" s="63">
        <f>SUMIF(In!$B:$B,Stock!$B501,In!M:M)+M503</f>
        <v>0</v>
      </c>
      <c r="O501" s="63">
        <f>SUMIF(In!$B:$B,Stock!$B501,In!N:N)+N503</f>
        <v>0</v>
      </c>
      <c r="P501" s="63">
        <f>SUMIF(In!$B:$B,Stock!$B501,In!O:O)+O503</f>
        <v>0</v>
      </c>
      <c r="Q501" s="63">
        <f>SUMIF(In!$B:$B,Stock!$B501,In!P:P)+P503</f>
        <v>0</v>
      </c>
      <c r="R501" s="63">
        <f>SUMIF(In!$B:$B,Stock!$B501,In!Q:Q)+Q503</f>
        <v>0</v>
      </c>
      <c r="S501" s="63">
        <f>SUMIF(In!$B:$B,Stock!$B501,In!R:R)+R503</f>
        <v>0</v>
      </c>
      <c r="T501" s="63">
        <f>SUMIF(In!$B:$B,Stock!$B501,In!S:S)+S503</f>
        <v>0</v>
      </c>
      <c r="U501" s="63">
        <f>SUMIF(In!$B:$B,Stock!$B501,In!T:T)+T503</f>
        <v>0</v>
      </c>
      <c r="W501" s="64">
        <f t="shared" si="177"/>
        <v>0</v>
      </c>
      <c r="Z501" s="64">
        <f t="shared" si="182"/>
        <v>171</v>
      </c>
      <c r="AA501" s="74" t="str">
        <f>VLOOKUP($Z501,Master!$A:$B,2,FALSE)</f>
        <v>Kaos Bola Dewasa</v>
      </c>
    </row>
    <row r="502" spans="1:27" ht="15">
      <c r="A502" s="75" t="str">
        <f t="shared" si="178"/>
        <v>Kaos Bola DewasaOUT</v>
      </c>
      <c r="B502" s="75" t="str">
        <f t="shared" si="179"/>
        <v>Kaos Bola Dewasa</v>
      </c>
      <c r="C502" s="52" t="s">
        <v>19</v>
      </c>
      <c r="D502" s="67">
        <f>SUMIF(Out!$B:$B,Stock!$B502,Out!C:C)</f>
        <v>0</v>
      </c>
      <c r="E502" s="67">
        <f>SUMIF(Out!$B:$B,Stock!$B502,Out!D:D)</f>
        <v>0</v>
      </c>
      <c r="F502" s="67">
        <f>SUMIF(Out!$B:$B,Stock!$B502,Out!E:E)</f>
        <v>0</v>
      </c>
      <c r="G502" s="67">
        <f>SUMIF(Out!$B:$B,Stock!$B502,Out!F:F)</f>
        <v>0</v>
      </c>
      <c r="H502" s="67">
        <f>SUMIF(Out!$B:$B,Stock!$B502,Out!G:G)</f>
        <v>0</v>
      </c>
      <c r="I502" s="67">
        <f>SUMIF(Out!$B:$B,Stock!$B502,Out!H:H)</f>
        <v>0</v>
      </c>
      <c r="J502" s="67">
        <f>SUMIF(Out!$B:$B,Stock!$B502,Out!I:I)</f>
        <v>0</v>
      </c>
      <c r="K502" s="67">
        <f>SUMIF(Out!$B:$B,Stock!$B502,Out!J:J)</f>
        <v>0</v>
      </c>
      <c r="L502" s="67">
        <f>SUMIF(Out!$B:$B,Stock!$B502,Out!K:K)</f>
        <v>0</v>
      </c>
      <c r="M502" s="67">
        <f>SUMIF(Out!$B:$B,Stock!$B502,Out!L:L)</f>
        <v>0</v>
      </c>
      <c r="N502" s="67">
        <f>SUMIF(Out!$B:$B,Stock!$B502,Out!M:M)</f>
        <v>0</v>
      </c>
      <c r="O502" s="67">
        <f>SUMIF(Out!$B:$B,Stock!$B502,Out!N:N)</f>
        <v>0</v>
      </c>
      <c r="P502" s="67">
        <f>SUMIF(Out!$B:$B,Stock!$B502,Out!O:O)</f>
        <v>0</v>
      </c>
      <c r="Q502" s="67">
        <f>SUMIF(Out!$B:$B,Stock!$B502,Out!P:P)</f>
        <v>0</v>
      </c>
      <c r="R502" s="67">
        <f>SUMIF(Out!$B:$B,Stock!$B502,Out!Q:Q)</f>
        <v>0</v>
      </c>
      <c r="S502" s="67">
        <f>SUMIF(Out!$B:$B,Stock!$B502,Out!R:R)</f>
        <v>0</v>
      </c>
      <c r="T502" s="67">
        <f>SUMIF(Out!$B:$B,Stock!$B502,Out!S:S)</f>
        <v>0</v>
      </c>
      <c r="U502" s="67">
        <f>SUMIF(Out!$B:$B,Stock!$B502,Out!T:T)</f>
        <v>0</v>
      </c>
      <c r="W502" s="68">
        <f t="shared" si="177"/>
        <v>0</v>
      </c>
      <c r="Z502" s="68">
        <f t="shared" si="182"/>
        <v>171</v>
      </c>
      <c r="AA502" s="76" t="str">
        <f>VLOOKUP($Z502,Master!$A:$B,2,FALSE)</f>
        <v>Kaos Bola Dewasa</v>
      </c>
    </row>
    <row r="503" spans="1:27" ht="15">
      <c r="A503" s="77" t="str">
        <f t="shared" si="178"/>
        <v>Kaos Bola DewasaBALANCE</v>
      </c>
      <c r="B503" s="77" t="str">
        <f t="shared" si="179"/>
        <v>Kaos Bola Dewasa</v>
      </c>
      <c r="C503" s="53" t="s">
        <v>118</v>
      </c>
      <c r="D503" s="54">
        <f t="shared" ref="D503:U503" si="197">D501-D502</f>
        <v>0</v>
      </c>
      <c r="E503" s="54">
        <f t="shared" si="197"/>
        <v>0</v>
      </c>
      <c r="F503" s="54">
        <f t="shared" si="197"/>
        <v>0</v>
      </c>
      <c r="G503" s="54">
        <f t="shared" si="197"/>
        <v>0</v>
      </c>
      <c r="H503" s="54">
        <f t="shared" si="197"/>
        <v>0</v>
      </c>
      <c r="I503" s="54">
        <f t="shared" si="197"/>
        <v>0</v>
      </c>
      <c r="J503" s="54">
        <f t="shared" si="197"/>
        <v>0</v>
      </c>
      <c r="K503" s="54">
        <f t="shared" si="197"/>
        <v>0</v>
      </c>
      <c r="L503" s="54">
        <f t="shared" si="197"/>
        <v>0</v>
      </c>
      <c r="M503" s="54">
        <f t="shared" si="197"/>
        <v>0</v>
      </c>
      <c r="N503" s="54">
        <f t="shared" si="197"/>
        <v>0</v>
      </c>
      <c r="O503" s="54">
        <f t="shared" si="197"/>
        <v>0</v>
      </c>
      <c r="P503" s="54">
        <f t="shared" si="197"/>
        <v>0</v>
      </c>
      <c r="Q503" s="54">
        <f t="shared" si="197"/>
        <v>0</v>
      </c>
      <c r="R503" s="54">
        <f t="shared" si="197"/>
        <v>0</v>
      </c>
      <c r="S503" s="54">
        <f t="shared" si="197"/>
        <v>0</v>
      </c>
      <c r="T503" s="54">
        <f t="shared" si="197"/>
        <v>0</v>
      </c>
      <c r="U503" s="54">
        <f t="shared" si="197"/>
        <v>0</v>
      </c>
      <c r="W503" s="71">
        <f t="shared" si="177"/>
        <v>0</v>
      </c>
      <c r="Z503" s="71">
        <f t="shared" si="182"/>
        <v>171</v>
      </c>
      <c r="AA503" s="78" t="str">
        <f>VLOOKUP($Z503,Master!$A:$B,2,FALSE)</f>
        <v>Kaos Bola Dewasa</v>
      </c>
    </row>
    <row r="504" spans="1:27" ht="15">
      <c r="A504" s="73" t="str">
        <f t="shared" si="178"/>
        <v>Celana AbIN</v>
      </c>
      <c r="B504" s="73" t="str">
        <f t="shared" si="179"/>
        <v>Celana Ab</v>
      </c>
      <c r="C504" s="51" t="s">
        <v>18</v>
      </c>
      <c r="D504" s="63">
        <f>SUMIF(In!$B:$B,Stock!$B504,In!C:C)</f>
        <v>0</v>
      </c>
      <c r="E504" s="63">
        <f>SUMIF(In!$B:$B,Stock!$B504,In!D:D)+D506</f>
        <v>0</v>
      </c>
      <c r="F504" s="63">
        <f>SUMIF(In!$B:$B,Stock!$B504,In!E:E)+E506</f>
        <v>0</v>
      </c>
      <c r="G504" s="63">
        <f>SUMIF(In!$B:$B,Stock!$B504,In!F:F)+F506</f>
        <v>0</v>
      </c>
      <c r="H504" s="63">
        <f>SUMIF(In!$B:$B,Stock!$B504,In!G:G)+G506</f>
        <v>0</v>
      </c>
      <c r="I504" s="63">
        <f>SUMIF(In!$B:$B,Stock!$B504,In!H:H)+H506</f>
        <v>0</v>
      </c>
      <c r="J504" s="63">
        <f>SUMIF(In!$B:$B,Stock!$B504,In!I:I)+I506</f>
        <v>0</v>
      </c>
      <c r="K504" s="63">
        <f>SUMIF(In!$B:$B,Stock!$B504,In!J:J)+J506</f>
        <v>0</v>
      </c>
      <c r="L504" s="63">
        <f>SUMIF(In!$B:$B,Stock!$B504,In!K:K)+K506</f>
        <v>0</v>
      </c>
      <c r="M504" s="63">
        <f>SUMIF(In!$B:$B,Stock!$B504,In!L:L)+L506</f>
        <v>0</v>
      </c>
      <c r="N504" s="63">
        <f>SUMIF(In!$B:$B,Stock!$B504,In!M:M)+M506</f>
        <v>0</v>
      </c>
      <c r="O504" s="63">
        <f>SUMIF(In!$B:$B,Stock!$B504,In!N:N)+N506</f>
        <v>0</v>
      </c>
      <c r="P504" s="63">
        <f>SUMIF(In!$B:$B,Stock!$B504,In!O:O)+O506</f>
        <v>0</v>
      </c>
      <c r="Q504" s="63">
        <f>SUMIF(In!$B:$B,Stock!$B504,In!P:P)+P506</f>
        <v>0</v>
      </c>
      <c r="R504" s="63">
        <f>SUMIF(In!$B:$B,Stock!$B504,In!Q:Q)+Q506</f>
        <v>0</v>
      </c>
      <c r="S504" s="63">
        <f>SUMIF(In!$B:$B,Stock!$B504,In!R:R)+R506</f>
        <v>0</v>
      </c>
      <c r="T504" s="63">
        <f>SUMIF(In!$B:$B,Stock!$B504,In!S:S)+S506</f>
        <v>0</v>
      </c>
      <c r="U504" s="63">
        <f>SUMIF(In!$B:$B,Stock!$B504,In!T:T)+T506</f>
        <v>0</v>
      </c>
      <c r="W504" s="64">
        <f t="shared" si="177"/>
        <v>0</v>
      </c>
      <c r="Z504" s="64">
        <f t="shared" si="182"/>
        <v>172</v>
      </c>
      <c r="AA504" s="74" t="str">
        <f>VLOOKUP($Z504,Master!$A:$B,2,FALSE)</f>
        <v>Celana Ab</v>
      </c>
    </row>
    <row r="505" spans="1:27" ht="15">
      <c r="A505" s="75" t="str">
        <f t="shared" si="178"/>
        <v>Celana AbOUT</v>
      </c>
      <c r="B505" s="75" t="str">
        <f t="shared" si="179"/>
        <v>Celana Ab</v>
      </c>
      <c r="C505" s="52" t="s">
        <v>19</v>
      </c>
      <c r="D505" s="67">
        <f>SUMIF(Out!$B:$B,Stock!$B505,Out!C:C)</f>
        <v>0</v>
      </c>
      <c r="E505" s="67">
        <f>SUMIF(Out!$B:$B,Stock!$B505,Out!D:D)</f>
        <v>0</v>
      </c>
      <c r="F505" s="67">
        <f>SUMIF(Out!$B:$B,Stock!$B505,Out!E:E)</f>
        <v>0</v>
      </c>
      <c r="G505" s="67">
        <f>SUMIF(Out!$B:$B,Stock!$B505,Out!F:F)</f>
        <v>0</v>
      </c>
      <c r="H505" s="67">
        <f>SUMIF(Out!$B:$B,Stock!$B505,Out!G:G)</f>
        <v>0</v>
      </c>
      <c r="I505" s="67">
        <f>SUMIF(Out!$B:$B,Stock!$B505,Out!H:H)</f>
        <v>0</v>
      </c>
      <c r="J505" s="67">
        <f>SUMIF(Out!$B:$B,Stock!$B505,Out!I:I)</f>
        <v>0</v>
      </c>
      <c r="K505" s="67">
        <f>SUMIF(Out!$B:$B,Stock!$B505,Out!J:J)</f>
        <v>0</v>
      </c>
      <c r="L505" s="67">
        <f>SUMIF(Out!$B:$B,Stock!$B505,Out!K:K)</f>
        <v>0</v>
      </c>
      <c r="M505" s="67">
        <f>SUMIF(Out!$B:$B,Stock!$B505,Out!L:L)</f>
        <v>0</v>
      </c>
      <c r="N505" s="67">
        <f>SUMIF(Out!$B:$B,Stock!$B505,Out!M:M)</f>
        <v>0</v>
      </c>
      <c r="O505" s="67">
        <f>SUMIF(Out!$B:$B,Stock!$B505,Out!N:N)</f>
        <v>0</v>
      </c>
      <c r="P505" s="67">
        <f>SUMIF(Out!$B:$B,Stock!$B505,Out!O:O)</f>
        <v>0</v>
      </c>
      <c r="Q505" s="67">
        <f>SUMIF(Out!$B:$B,Stock!$B505,Out!P:P)</f>
        <v>0</v>
      </c>
      <c r="R505" s="67">
        <f>SUMIF(Out!$B:$B,Stock!$B505,Out!Q:Q)</f>
        <v>0</v>
      </c>
      <c r="S505" s="67">
        <f>SUMIF(Out!$B:$B,Stock!$B505,Out!R:R)</f>
        <v>0</v>
      </c>
      <c r="T505" s="67">
        <f>SUMIF(Out!$B:$B,Stock!$B505,Out!S:S)</f>
        <v>0</v>
      </c>
      <c r="U505" s="67">
        <f>SUMIF(Out!$B:$B,Stock!$B505,Out!T:T)</f>
        <v>0</v>
      </c>
      <c r="W505" s="68">
        <f t="shared" si="177"/>
        <v>0</v>
      </c>
      <c r="Z505" s="68">
        <f t="shared" si="182"/>
        <v>172</v>
      </c>
      <c r="AA505" s="76" t="str">
        <f>VLOOKUP($Z505,Master!$A:$B,2,FALSE)</f>
        <v>Celana Ab</v>
      </c>
    </row>
    <row r="506" spans="1:27" ht="15">
      <c r="A506" s="77" t="str">
        <f t="shared" si="178"/>
        <v>Celana AbBALANCE</v>
      </c>
      <c r="B506" s="77" t="str">
        <f t="shared" si="179"/>
        <v>Celana Ab</v>
      </c>
      <c r="C506" s="53" t="s">
        <v>118</v>
      </c>
      <c r="D506" s="54">
        <f t="shared" ref="D506:U506" si="198">D504-D505</f>
        <v>0</v>
      </c>
      <c r="E506" s="54">
        <f t="shared" si="198"/>
        <v>0</v>
      </c>
      <c r="F506" s="54">
        <f t="shared" si="198"/>
        <v>0</v>
      </c>
      <c r="G506" s="54">
        <f t="shared" si="198"/>
        <v>0</v>
      </c>
      <c r="H506" s="54">
        <f t="shared" si="198"/>
        <v>0</v>
      </c>
      <c r="I506" s="54">
        <f t="shared" si="198"/>
        <v>0</v>
      </c>
      <c r="J506" s="54">
        <f t="shared" si="198"/>
        <v>0</v>
      </c>
      <c r="K506" s="54">
        <f t="shared" si="198"/>
        <v>0</v>
      </c>
      <c r="L506" s="54">
        <f t="shared" si="198"/>
        <v>0</v>
      </c>
      <c r="M506" s="54">
        <f t="shared" si="198"/>
        <v>0</v>
      </c>
      <c r="N506" s="54">
        <f t="shared" si="198"/>
        <v>0</v>
      </c>
      <c r="O506" s="54">
        <f t="shared" si="198"/>
        <v>0</v>
      </c>
      <c r="P506" s="54">
        <f t="shared" si="198"/>
        <v>0</v>
      </c>
      <c r="Q506" s="54">
        <f t="shared" si="198"/>
        <v>0</v>
      </c>
      <c r="R506" s="54">
        <f t="shared" si="198"/>
        <v>0</v>
      </c>
      <c r="S506" s="54">
        <f t="shared" si="198"/>
        <v>0</v>
      </c>
      <c r="T506" s="54">
        <f t="shared" si="198"/>
        <v>0</v>
      </c>
      <c r="U506" s="54">
        <f t="shared" si="198"/>
        <v>0</v>
      </c>
      <c r="W506" s="71">
        <f t="shared" si="177"/>
        <v>0</v>
      </c>
      <c r="Z506" s="71">
        <f t="shared" si="182"/>
        <v>172</v>
      </c>
      <c r="AA506" s="78" t="str">
        <f>VLOOKUP($Z506,Master!$A:$B,2,FALSE)</f>
        <v>Celana Ab</v>
      </c>
    </row>
    <row r="507" spans="1:27" ht="15">
      <c r="A507" s="73" t="str">
        <f t="shared" si="178"/>
        <v>Celana Loreng ABIN</v>
      </c>
      <c r="B507" s="73" t="str">
        <f t="shared" si="179"/>
        <v>Celana Loreng AB</v>
      </c>
      <c r="C507" s="51" t="s">
        <v>18</v>
      </c>
      <c r="D507" s="63">
        <f>SUMIF(In!$B:$B,Stock!$B507,In!C:C)</f>
        <v>0</v>
      </c>
      <c r="E507" s="63">
        <f>SUMIF(In!$B:$B,Stock!$B507,In!D:D)+D509</f>
        <v>0</v>
      </c>
      <c r="F507" s="63">
        <f>SUMIF(In!$B:$B,Stock!$B507,In!E:E)+E509</f>
        <v>0</v>
      </c>
      <c r="G507" s="63">
        <f>SUMIF(In!$B:$B,Stock!$B507,In!F:F)+F509</f>
        <v>0</v>
      </c>
      <c r="H507" s="63">
        <f>SUMIF(In!$B:$B,Stock!$B507,In!G:G)+G509</f>
        <v>0</v>
      </c>
      <c r="I507" s="63">
        <f>SUMIF(In!$B:$B,Stock!$B507,In!H:H)+H509</f>
        <v>0</v>
      </c>
      <c r="J507" s="63">
        <f>SUMIF(In!$B:$B,Stock!$B507,In!I:I)+I509</f>
        <v>0</v>
      </c>
      <c r="K507" s="63">
        <f>SUMIF(In!$B:$B,Stock!$B507,In!J:J)+J509</f>
        <v>0</v>
      </c>
      <c r="L507" s="63">
        <f>SUMIF(In!$B:$B,Stock!$B507,In!K:K)+K509</f>
        <v>0</v>
      </c>
      <c r="M507" s="63">
        <f>SUMIF(In!$B:$B,Stock!$B507,In!L:L)+L509</f>
        <v>0</v>
      </c>
      <c r="N507" s="63">
        <f>SUMIF(In!$B:$B,Stock!$B507,In!M:M)+M509</f>
        <v>0</v>
      </c>
      <c r="O507" s="63">
        <f>SUMIF(In!$B:$B,Stock!$B507,In!N:N)+N509</f>
        <v>0</v>
      </c>
      <c r="P507" s="63">
        <f>SUMIF(In!$B:$B,Stock!$B507,In!O:O)+O509</f>
        <v>0</v>
      </c>
      <c r="Q507" s="63">
        <f>SUMIF(In!$B:$B,Stock!$B507,In!P:P)+P509</f>
        <v>0</v>
      </c>
      <c r="R507" s="63">
        <f>SUMIF(In!$B:$B,Stock!$B507,In!Q:Q)+Q509</f>
        <v>0</v>
      </c>
      <c r="S507" s="63">
        <f>SUMIF(In!$B:$B,Stock!$B507,In!R:R)+R509</f>
        <v>0</v>
      </c>
      <c r="T507" s="63">
        <f>SUMIF(In!$B:$B,Stock!$B507,In!S:S)+S509</f>
        <v>0</v>
      </c>
      <c r="U507" s="63">
        <f>SUMIF(In!$B:$B,Stock!$B507,In!T:T)+T509</f>
        <v>0</v>
      </c>
      <c r="W507" s="64">
        <f t="shared" si="177"/>
        <v>0</v>
      </c>
      <c r="Z507" s="64">
        <f t="shared" si="182"/>
        <v>173</v>
      </c>
      <c r="AA507" s="74" t="str">
        <f>VLOOKUP($Z507,Master!$A:$B,2,FALSE)</f>
        <v>Celana Loreng AB</v>
      </c>
    </row>
    <row r="508" spans="1:27" ht="15">
      <c r="A508" s="75" t="str">
        <f t="shared" si="178"/>
        <v>Celana Loreng ABOUT</v>
      </c>
      <c r="B508" s="75" t="str">
        <f t="shared" si="179"/>
        <v>Celana Loreng AB</v>
      </c>
      <c r="C508" s="52" t="s">
        <v>19</v>
      </c>
      <c r="D508" s="67">
        <f>SUMIF(Out!$B:$B,Stock!$B508,Out!C:C)</f>
        <v>0</v>
      </c>
      <c r="E508" s="67">
        <f>SUMIF(Out!$B:$B,Stock!$B508,Out!D:D)</f>
        <v>0</v>
      </c>
      <c r="F508" s="67">
        <f>SUMIF(Out!$B:$B,Stock!$B508,Out!E:E)</f>
        <v>0</v>
      </c>
      <c r="G508" s="67">
        <f>SUMIF(Out!$B:$B,Stock!$B508,Out!F:F)</f>
        <v>0</v>
      </c>
      <c r="H508" s="67">
        <f>SUMIF(Out!$B:$B,Stock!$B508,Out!G:G)</f>
        <v>0</v>
      </c>
      <c r="I508" s="67">
        <f>SUMIF(Out!$B:$B,Stock!$B508,Out!H:H)</f>
        <v>0</v>
      </c>
      <c r="J508" s="67">
        <f>SUMIF(Out!$B:$B,Stock!$B508,Out!I:I)</f>
        <v>0</v>
      </c>
      <c r="K508" s="67">
        <f>SUMIF(Out!$B:$B,Stock!$B508,Out!J:J)</f>
        <v>0</v>
      </c>
      <c r="L508" s="67">
        <f>SUMIF(Out!$B:$B,Stock!$B508,Out!K:K)</f>
        <v>0</v>
      </c>
      <c r="M508" s="67">
        <f>SUMIF(Out!$B:$B,Stock!$B508,Out!L:L)</f>
        <v>0</v>
      </c>
      <c r="N508" s="67">
        <f>SUMIF(Out!$B:$B,Stock!$B508,Out!M:M)</f>
        <v>0</v>
      </c>
      <c r="O508" s="67">
        <f>SUMIF(Out!$B:$B,Stock!$B508,Out!N:N)</f>
        <v>0</v>
      </c>
      <c r="P508" s="67">
        <f>SUMIF(Out!$B:$B,Stock!$B508,Out!O:O)</f>
        <v>0</v>
      </c>
      <c r="Q508" s="67">
        <f>SUMIF(Out!$B:$B,Stock!$B508,Out!P:P)</f>
        <v>0</v>
      </c>
      <c r="R508" s="67">
        <f>SUMIF(Out!$B:$B,Stock!$B508,Out!Q:Q)</f>
        <v>0</v>
      </c>
      <c r="S508" s="67">
        <f>SUMIF(Out!$B:$B,Stock!$B508,Out!R:R)</f>
        <v>0</v>
      </c>
      <c r="T508" s="67">
        <f>SUMIF(Out!$B:$B,Stock!$B508,Out!S:S)</f>
        <v>0</v>
      </c>
      <c r="U508" s="67">
        <f>SUMIF(Out!$B:$B,Stock!$B508,Out!T:T)</f>
        <v>0</v>
      </c>
      <c r="W508" s="68">
        <f t="shared" si="177"/>
        <v>0</v>
      </c>
      <c r="Z508" s="68">
        <f t="shared" si="182"/>
        <v>173</v>
      </c>
      <c r="AA508" s="76" t="str">
        <f>VLOOKUP($Z508,Master!$A:$B,2,FALSE)</f>
        <v>Celana Loreng AB</v>
      </c>
    </row>
    <row r="509" spans="1:27" ht="15">
      <c r="A509" s="77" t="str">
        <f t="shared" si="178"/>
        <v>Celana Loreng ABBALANCE</v>
      </c>
      <c r="B509" s="77" t="str">
        <f t="shared" si="179"/>
        <v>Celana Loreng AB</v>
      </c>
      <c r="C509" s="53" t="s">
        <v>118</v>
      </c>
      <c r="D509" s="54">
        <f t="shared" ref="D509:U509" si="199">D507-D508</f>
        <v>0</v>
      </c>
      <c r="E509" s="54">
        <f t="shared" si="199"/>
        <v>0</v>
      </c>
      <c r="F509" s="54">
        <f t="shared" si="199"/>
        <v>0</v>
      </c>
      <c r="G509" s="54">
        <f t="shared" si="199"/>
        <v>0</v>
      </c>
      <c r="H509" s="54">
        <f t="shared" si="199"/>
        <v>0</v>
      </c>
      <c r="I509" s="54">
        <f t="shared" si="199"/>
        <v>0</v>
      </c>
      <c r="J509" s="54">
        <f t="shared" si="199"/>
        <v>0</v>
      </c>
      <c r="K509" s="54">
        <f t="shared" si="199"/>
        <v>0</v>
      </c>
      <c r="L509" s="54">
        <f t="shared" si="199"/>
        <v>0</v>
      </c>
      <c r="M509" s="54">
        <f t="shared" si="199"/>
        <v>0</v>
      </c>
      <c r="N509" s="54">
        <f t="shared" si="199"/>
        <v>0</v>
      </c>
      <c r="O509" s="54">
        <f t="shared" si="199"/>
        <v>0</v>
      </c>
      <c r="P509" s="54">
        <f t="shared" si="199"/>
        <v>0</v>
      </c>
      <c r="Q509" s="54">
        <f t="shared" si="199"/>
        <v>0</v>
      </c>
      <c r="R509" s="54">
        <f t="shared" si="199"/>
        <v>0</v>
      </c>
      <c r="S509" s="54">
        <f t="shared" si="199"/>
        <v>0</v>
      </c>
      <c r="T509" s="54">
        <f t="shared" si="199"/>
        <v>0</v>
      </c>
      <c r="U509" s="54">
        <f t="shared" si="199"/>
        <v>0</v>
      </c>
      <c r="W509" s="71">
        <f t="shared" si="177"/>
        <v>0</v>
      </c>
      <c r="Z509" s="71">
        <f t="shared" si="182"/>
        <v>173</v>
      </c>
      <c r="AA509" s="78" t="str">
        <f>VLOOKUP($Z509,Master!$A:$B,2,FALSE)</f>
        <v>Celana Loreng AB</v>
      </c>
    </row>
    <row r="510" spans="1:27" ht="15">
      <c r="A510" s="73" t="str">
        <f t="shared" si="178"/>
        <v>Tangtop Cewe DwsIN</v>
      </c>
      <c r="B510" s="73" t="str">
        <f t="shared" si="179"/>
        <v>Tangtop Cewe Dws</v>
      </c>
      <c r="C510" s="51" t="s">
        <v>18</v>
      </c>
      <c r="D510" s="63">
        <f>SUMIF(In!$B:$B,Stock!$B510,In!C:C)</f>
        <v>0</v>
      </c>
      <c r="E510" s="63">
        <f>SUMIF(In!$B:$B,Stock!$B510,In!D:D)+D512</f>
        <v>0</v>
      </c>
      <c r="F510" s="63">
        <f>SUMIF(In!$B:$B,Stock!$B510,In!E:E)+E512</f>
        <v>0</v>
      </c>
      <c r="G510" s="63">
        <f>SUMIF(In!$B:$B,Stock!$B510,In!F:F)+F512</f>
        <v>0</v>
      </c>
      <c r="H510" s="63">
        <f>SUMIF(In!$B:$B,Stock!$B510,In!G:G)+G512</f>
        <v>0</v>
      </c>
      <c r="I510" s="63">
        <f>SUMIF(In!$B:$B,Stock!$B510,In!H:H)+H512</f>
        <v>0</v>
      </c>
      <c r="J510" s="63">
        <f>SUMIF(In!$B:$B,Stock!$B510,In!I:I)+I512</f>
        <v>0</v>
      </c>
      <c r="K510" s="63">
        <f>SUMIF(In!$B:$B,Stock!$B510,In!J:J)+J512</f>
        <v>0</v>
      </c>
      <c r="L510" s="63">
        <f>SUMIF(In!$B:$B,Stock!$B510,In!K:K)+K512</f>
        <v>0</v>
      </c>
      <c r="M510" s="63">
        <f>SUMIF(In!$B:$B,Stock!$B510,In!L:L)+L512</f>
        <v>0</v>
      </c>
      <c r="N510" s="63">
        <f>SUMIF(In!$B:$B,Stock!$B510,In!M:M)+M512</f>
        <v>0</v>
      </c>
      <c r="O510" s="63">
        <f>SUMIF(In!$B:$B,Stock!$B510,In!N:N)+N512</f>
        <v>0</v>
      </c>
      <c r="P510" s="63">
        <f>SUMIF(In!$B:$B,Stock!$B510,In!O:O)+O512</f>
        <v>0</v>
      </c>
      <c r="Q510" s="63">
        <f>SUMIF(In!$B:$B,Stock!$B510,In!P:P)+P512</f>
        <v>0</v>
      </c>
      <c r="R510" s="63">
        <f>SUMIF(In!$B:$B,Stock!$B510,In!Q:Q)+Q512</f>
        <v>0</v>
      </c>
      <c r="S510" s="63">
        <f>SUMIF(In!$B:$B,Stock!$B510,In!R:R)+R512</f>
        <v>0</v>
      </c>
      <c r="T510" s="63">
        <f>SUMIF(In!$B:$B,Stock!$B510,In!S:S)+S512</f>
        <v>0</v>
      </c>
      <c r="U510" s="63">
        <f>SUMIF(In!$B:$B,Stock!$B510,In!T:T)+T512</f>
        <v>0</v>
      </c>
      <c r="W510" s="64">
        <f t="shared" si="177"/>
        <v>0</v>
      </c>
      <c r="Z510" s="64">
        <f t="shared" si="182"/>
        <v>174</v>
      </c>
      <c r="AA510" s="74" t="str">
        <f>VLOOKUP($Z510,Master!$A:$B,2,FALSE)</f>
        <v>Tangtop Cewe Dws</v>
      </c>
    </row>
    <row r="511" spans="1:27" ht="15">
      <c r="A511" s="75" t="str">
        <f t="shared" si="178"/>
        <v>Tangtop Cewe DwsOUT</v>
      </c>
      <c r="B511" s="75" t="str">
        <f t="shared" si="179"/>
        <v>Tangtop Cewe Dws</v>
      </c>
      <c r="C511" s="52" t="s">
        <v>19</v>
      </c>
      <c r="D511" s="67">
        <f>SUMIF(Out!$B:$B,Stock!$B511,Out!C:C)</f>
        <v>0</v>
      </c>
      <c r="E511" s="67">
        <f>SUMIF(Out!$B:$B,Stock!$B511,Out!D:D)</f>
        <v>0</v>
      </c>
      <c r="F511" s="67">
        <f>SUMIF(Out!$B:$B,Stock!$B511,Out!E:E)</f>
        <v>0</v>
      </c>
      <c r="G511" s="67">
        <f>SUMIF(Out!$B:$B,Stock!$B511,Out!F:F)</f>
        <v>0</v>
      </c>
      <c r="H511" s="67">
        <f>SUMIF(Out!$B:$B,Stock!$B511,Out!G:G)</f>
        <v>0</v>
      </c>
      <c r="I511" s="67">
        <f>SUMIF(Out!$B:$B,Stock!$B511,Out!H:H)</f>
        <v>0</v>
      </c>
      <c r="J511" s="67">
        <f>SUMIF(Out!$B:$B,Stock!$B511,Out!I:I)</f>
        <v>0</v>
      </c>
      <c r="K511" s="67">
        <f>SUMIF(Out!$B:$B,Stock!$B511,Out!J:J)</f>
        <v>0</v>
      </c>
      <c r="L511" s="67">
        <f>SUMIF(Out!$B:$B,Stock!$B511,Out!K:K)</f>
        <v>0</v>
      </c>
      <c r="M511" s="67">
        <f>SUMIF(Out!$B:$B,Stock!$B511,Out!L:L)</f>
        <v>0</v>
      </c>
      <c r="N511" s="67">
        <f>SUMIF(Out!$B:$B,Stock!$B511,Out!M:M)</f>
        <v>0</v>
      </c>
      <c r="O511" s="67">
        <f>SUMIF(Out!$B:$B,Stock!$B511,Out!N:N)</f>
        <v>0</v>
      </c>
      <c r="P511" s="67">
        <f>SUMIF(Out!$B:$B,Stock!$B511,Out!O:O)</f>
        <v>0</v>
      </c>
      <c r="Q511" s="67">
        <f>SUMIF(Out!$B:$B,Stock!$B511,Out!P:P)</f>
        <v>0</v>
      </c>
      <c r="R511" s="67">
        <f>SUMIF(Out!$B:$B,Stock!$B511,Out!Q:Q)</f>
        <v>0</v>
      </c>
      <c r="S511" s="67">
        <f>SUMIF(Out!$B:$B,Stock!$B511,Out!R:R)</f>
        <v>0</v>
      </c>
      <c r="T511" s="67">
        <f>SUMIF(Out!$B:$B,Stock!$B511,Out!S:S)</f>
        <v>0</v>
      </c>
      <c r="U511" s="67">
        <f>SUMIF(Out!$B:$B,Stock!$B511,Out!T:T)</f>
        <v>0</v>
      </c>
      <c r="W511" s="68">
        <f t="shared" si="177"/>
        <v>0</v>
      </c>
      <c r="Z511" s="68">
        <f t="shared" si="182"/>
        <v>174</v>
      </c>
      <c r="AA511" s="76" t="str">
        <f>VLOOKUP($Z511,Master!$A:$B,2,FALSE)</f>
        <v>Tangtop Cewe Dws</v>
      </c>
    </row>
    <row r="512" spans="1:27" ht="15">
      <c r="A512" s="77" t="str">
        <f t="shared" si="178"/>
        <v>Tangtop Cewe DwsBALANCE</v>
      </c>
      <c r="B512" s="77" t="str">
        <f t="shared" si="179"/>
        <v>Tangtop Cewe Dws</v>
      </c>
      <c r="C512" s="53" t="s">
        <v>118</v>
      </c>
      <c r="D512" s="54">
        <f t="shared" ref="D512:U512" si="200">D510-D511</f>
        <v>0</v>
      </c>
      <c r="E512" s="54">
        <f t="shared" si="200"/>
        <v>0</v>
      </c>
      <c r="F512" s="54">
        <f t="shared" si="200"/>
        <v>0</v>
      </c>
      <c r="G512" s="54">
        <f t="shared" si="200"/>
        <v>0</v>
      </c>
      <c r="H512" s="54">
        <f t="shared" si="200"/>
        <v>0</v>
      </c>
      <c r="I512" s="54">
        <f t="shared" si="200"/>
        <v>0</v>
      </c>
      <c r="J512" s="54">
        <f t="shared" si="200"/>
        <v>0</v>
      </c>
      <c r="K512" s="54">
        <f t="shared" si="200"/>
        <v>0</v>
      </c>
      <c r="L512" s="54">
        <f t="shared" si="200"/>
        <v>0</v>
      </c>
      <c r="M512" s="54">
        <f t="shared" si="200"/>
        <v>0</v>
      </c>
      <c r="N512" s="54">
        <f t="shared" si="200"/>
        <v>0</v>
      </c>
      <c r="O512" s="54">
        <f t="shared" si="200"/>
        <v>0</v>
      </c>
      <c r="P512" s="54">
        <f t="shared" si="200"/>
        <v>0</v>
      </c>
      <c r="Q512" s="54">
        <f t="shared" si="200"/>
        <v>0</v>
      </c>
      <c r="R512" s="54">
        <f t="shared" si="200"/>
        <v>0</v>
      </c>
      <c r="S512" s="54">
        <f t="shared" si="200"/>
        <v>0</v>
      </c>
      <c r="T512" s="54">
        <f t="shared" si="200"/>
        <v>0</v>
      </c>
      <c r="U512" s="54">
        <f t="shared" si="200"/>
        <v>0</v>
      </c>
      <c r="W512" s="71">
        <f t="shared" si="177"/>
        <v>0</v>
      </c>
      <c r="Z512" s="71">
        <f t="shared" si="182"/>
        <v>174</v>
      </c>
      <c r="AA512" s="78" t="str">
        <f>VLOOKUP($Z512,Master!$A:$B,2,FALSE)</f>
        <v>Tangtop Cewe Dws</v>
      </c>
    </row>
    <row r="513" spans="1:27" ht="15">
      <c r="A513" s="73" t="str">
        <f t="shared" si="178"/>
        <v>Kaos SausaIN</v>
      </c>
      <c r="B513" s="73" t="str">
        <f t="shared" si="179"/>
        <v>Kaos Sausa</v>
      </c>
      <c r="C513" s="51" t="s">
        <v>18</v>
      </c>
      <c r="D513" s="63">
        <f>SUMIF(In!$B:$B,Stock!$B513,In!C:C)</f>
        <v>0</v>
      </c>
      <c r="E513" s="63">
        <f>SUMIF(In!$B:$B,Stock!$B513,In!D:D)+D515</f>
        <v>0</v>
      </c>
      <c r="F513" s="63">
        <f>SUMIF(In!$B:$B,Stock!$B513,In!E:E)+E515</f>
        <v>0</v>
      </c>
      <c r="G513" s="63">
        <f>SUMIF(In!$B:$B,Stock!$B513,In!F:F)+F515</f>
        <v>0</v>
      </c>
      <c r="H513" s="63">
        <f>SUMIF(In!$B:$B,Stock!$B513,In!G:G)+G515</f>
        <v>0</v>
      </c>
      <c r="I513" s="63">
        <f>SUMIF(In!$B:$B,Stock!$B513,In!H:H)+H515</f>
        <v>0</v>
      </c>
      <c r="J513" s="63">
        <f>SUMIF(In!$B:$B,Stock!$B513,In!I:I)+I515</f>
        <v>0</v>
      </c>
      <c r="K513" s="63">
        <f>SUMIF(In!$B:$B,Stock!$B513,In!J:J)+J515</f>
        <v>0</v>
      </c>
      <c r="L513" s="63">
        <f>SUMIF(In!$B:$B,Stock!$B513,In!K:K)+K515</f>
        <v>0</v>
      </c>
      <c r="M513" s="63">
        <f>SUMIF(In!$B:$B,Stock!$B513,In!L:L)+L515</f>
        <v>0</v>
      </c>
      <c r="N513" s="63">
        <f>SUMIF(In!$B:$B,Stock!$B513,In!M:M)+M515</f>
        <v>0</v>
      </c>
      <c r="O513" s="63">
        <f>SUMIF(In!$B:$B,Stock!$B513,In!N:N)+N515</f>
        <v>0</v>
      </c>
      <c r="P513" s="63">
        <f>SUMIF(In!$B:$B,Stock!$B513,In!O:O)+O515</f>
        <v>0</v>
      </c>
      <c r="Q513" s="63">
        <f>SUMIF(In!$B:$B,Stock!$B513,In!P:P)+P515</f>
        <v>0</v>
      </c>
      <c r="R513" s="63">
        <f>SUMIF(In!$B:$B,Stock!$B513,In!Q:Q)+Q515</f>
        <v>0</v>
      </c>
      <c r="S513" s="63">
        <f>SUMIF(In!$B:$B,Stock!$B513,In!R:R)+R515</f>
        <v>0</v>
      </c>
      <c r="T513" s="63">
        <f>SUMIF(In!$B:$B,Stock!$B513,In!S:S)+S515</f>
        <v>0</v>
      </c>
      <c r="U513" s="63">
        <f>SUMIF(In!$B:$B,Stock!$B513,In!T:T)+T515</f>
        <v>0</v>
      </c>
      <c r="W513" s="64">
        <f t="shared" si="177"/>
        <v>0</v>
      </c>
      <c r="Z513" s="64">
        <f t="shared" si="182"/>
        <v>175</v>
      </c>
      <c r="AA513" s="74" t="str">
        <f>VLOOKUP($Z513,Master!$A:$B,2,FALSE)</f>
        <v>Kaos Sausa</v>
      </c>
    </row>
    <row r="514" spans="1:27" ht="15">
      <c r="A514" s="75" t="str">
        <f t="shared" si="178"/>
        <v>Kaos SausaOUT</v>
      </c>
      <c r="B514" s="75" t="str">
        <f t="shared" si="179"/>
        <v>Kaos Sausa</v>
      </c>
      <c r="C514" s="52" t="s">
        <v>19</v>
      </c>
      <c r="D514" s="67">
        <f>SUMIF(Out!$B:$B,Stock!$B514,Out!C:C)</f>
        <v>0</v>
      </c>
      <c r="E514" s="67">
        <f>SUMIF(Out!$B:$B,Stock!$B514,Out!D:D)</f>
        <v>0</v>
      </c>
      <c r="F514" s="67">
        <f>SUMIF(Out!$B:$B,Stock!$B514,Out!E:E)</f>
        <v>0</v>
      </c>
      <c r="G514" s="67">
        <f>SUMIF(Out!$B:$B,Stock!$B514,Out!F:F)</f>
        <v>0</v>
      </c>
      <c r="H514" s="67">
        <f>SUMIF(Out!$B:$B,Stock!$B514,Out!G:G)</f>
        <v>0</v>
      </c>
      <c r="I514" s="67">
        <f>SUMIF(Out!$B:$B,Stock!$B514,Out!H:H)</f>
        <v>0</v>
      </c>
      <c r="J514" s="67">
        <f>SUMIF(Out!$B:$B,Stock!$B514,Out!I:I)</f>
        <v>0</v>
      </c>
      <c r="K514" s="67">
        <f>SUMIF(Out!$B:$B,Stock!$B514,Out!J:J)</f>
        <v>0</v>
      </c>
      <c r="L514" s="67">
        <f>SUMIF(Out!$B:$B,Stock!$B514,Out!K:K)</f>
        <v>0</v>
      </c>
      <c r="M514" s="67">
        <f>SUMIF(Out!$B:$B,Stock!$B514,Out!L:L)</f>
        <v>0</v>
      </c>
      <c r="N514" s="67">
        <f>SUMIF(Out!$B:$B,Stock!$B514,Out!M:M)</f>
        <v>0</v>
      </c>
      <c r="O514" s="67">
        <f>SUMIF(Out!$B:$B,Stock!$B514,Out!N:N)</f>
        <v>0</v>
      </c>
      <c r="P514" s="67">
        <f>SUMIF(Out!$B:$B,Stock!$B514,Out!O:O)</f>
        <v>0</v>
      </c>
      <c r="Q514" s="67">
        <f>SUMIF(Out!$B:$B,Stock!$B514,Out!P:P)</f>
        <v>0</v>
      </c>
      <c r="R514" s="67">
        <f>SUMIF(Out!$B:$B,Stock!$B514,Out!Q:Q)</f>
        <v>0</v>
      </c>
      <c r="S514" s="67">
        <f>SUMIF(Out!$B:$B,Stock!$B514,Out!R:R)</f>
        <v>0</v>
      </c>
      <c r="T514" s="67">
        <f>SUMIF(Out!$B:$B,Stock!$B514,Out!S:S)</f>
        <v>0</v>
      </c>
      <c r="U514" s="67">
        <f>SUMIF(Out!$B:$B,Stock!$B514,Out!T:T)</f>
        <v>0</v>
      </c>
      <c r="W514" s="68">
        <f t="shared" si="177"/>
        <v>0</v>
      </c>
      <c r="Z514" s="68">
        <f t="shared" si="182"/>
        <v>175</v>
      </c>
      <c r="AA514" s="76" t="str">
        <f>VLOOKUP($Z514,Master!$A:$B,2,FALSE)</f>
        <v>Kaos Sausa</v>
      </c>
    </row>
    <row r="515" spans="1:27" ht="15">
      <c r="A515" s="77" t="str">
        <f t="shared" si="178"/>
        <v>Kaos SausaBALANCE</v>
      </c>
      <c r="B515" s="77" t="str">
        <f t="shared" si="179"/>
        <v>Kaos Sausa</v>
      </c>
      <c r="C515" s="53" t="s">
        <v>118</v>
      </c>
      <c r="D515" s="54">
        <f t="shared" ref="D515:U515" si="201">D513-D514</f>
        <v>0</v>
      </c>
      <c r="E515" s="54">
        <f t="shared" si="201"/>
        <v>0</v>
      </c>
      <c r="F515" s="54">
        <f t="shared" si="201"/>
        <v>0</v>
      </c>
      <c r="G515" s="54">
        <f t="shared" si="201"/>
        <v>0</v>
      </c>
      <c r="H515" s="54">
        <f t="shared" si="201"/>
        <v>0</v>
      </c>
      <c r="I515" s="54">
        <f t="shared" si="201"/>
        <v>0</v>
      </c>
      <c r="J515" s="54">
        <f t="shared" si="201"/>
        <v>0</v>
      </c>
      <c r="K515" s="54">
        <f t="shared" si="201"/>
        <v>0</v>
      </c>
      <c r="L515" s="54">
        <f t="shared" si="201"/>
        <v>0</v>
      </c>
      <c r="M515" s="54">
        <f t="shared" si="201"/>
        <v>0</v>
      </c>
      <c r="N515" s="54">
        <f t="shared" si="201"/>
        <v>0</v>
      </c>
      <c r="O515" s="54">
        <f t="shared" si="201"/>
        <v>0</v>
      </c>
      <c r="P515" s="54">
        <f t="shared" si="201"/>
        <v>0</v>
      </c>
      <c r="Q515" s="54">
        <f t="shared" si="201"/>
        <v>0</v>
      </c>
      <c r="R515" s="54">
        <f t="shared" si="201"/>
        <v>0</v>
      </c>
      <c r="S515" s="54">
        <f t="shared" si="201"/>
        <v>0</v>
      </c>
      <c r="T515" s="54">
        <f t="shared" si="201"/>
        <v>0</v>
      </c>
      <c r="U515" s="54">
        <f t="shared" si="201"/>
        <v>0</v>
      </c>
      <c r="W515" s="71">
        <f t="shared" si="177"/>
        <v>0</v>
      </c>
      <c r="Z515" s="71">
        <f t="shared" si="182"/>
        <v>175</v>
      </c>
      <c r="AA515" s="78" t="str">
        <f>VLOOKUP($Z515,Master!$A:$B,2,FALSE)</f>
        <v>Kaos Sausa</v>
      </c>
    </row>
    <row r="516" spans="1:27" ht="15">
      <c r="A516" s="73" t="str">
        <f t="shared" si="178"/>
        <v>Kaos KidsBerryIN</v>
      </c>
      <c r="B516" s="73" t="str">
        <f t="shared" si="179"/>
        <v>Kaos KidsBerry</v>
      </c>
      <c r="C516" s="51" t="s">
        <v>18</v>
      </c>
      <c r="D516" s="63">
        <f>SUMIF(In!$B:$B,Stock!$B516,In!C:C)</f>
        <v>0</v>
      </c>
      <c r="E516" s="63">
        <f>SUMIF(In!$B:$B,Stock!$B516,In!D:D)+D518</f>
        <v>0</v>
      </c>
      <c r="F516" s="63">
        <f>SUMIF(In!$B:$B,Stock!$B516,In!E:E)+E518</f>
        <v>0</v>
      </c>
      <c r="G516" s="63">
        <f>SUMIF(In!$B:$B,Stock!$B516,In!F:F)+F518</f>
        <v>0</v>
      </c>
      <c r="H516" s="63">
        <f>SUMIF(In!$B:$B,Stock!$B516,In!G:G)+G518</f>
        <v>0</v>
      </c>
      <c r="I516" s="63">
        <f>SUMIF(In!$B:$B,Stock!$B516,In!H:H)+H518</f>
        <v>0</v>
      </c>
      <c r="J516" s="63">
        <f>SUMIF(In!$B:$B,Stock!$B516,In!I:I)+I518</f>
        <v>0</v>
      </c>
      <c r="K516" s="63">
        <f>SUMIF(In!$B:$B,Stock!$B516,In!J:J)+J518</f>
        <v>0</v>
      </c>
      <c r="L516" s="63">
        <f>SUMIF(In!$B:$B,Stock!$B516,In!K:K)+K518</f>
        <v>0</v>
      </c>
      <c r="M516" s="63">
        <f>SUMIF(In!$B:$B,Stock!$B516,In!L:L)+L518</f>
        <v>0</v>
      </c>
      <c r="N516" s="63">
        <f>SUMIF(In!$B:$B,Stock!$B516,In!M:M)+M518</f>
        <v>0</v>
      </c>
      <c r="O516" s="63">
        <f>SUMIF(In!$B:$B,Stock!$B516,In!N:N)+N518</f>
        <v>0</v>
      </c>
      <c r="P516" s="63">
        <f>SUMIF(In!$B:$B,Stock!$B516,In!O:O)+O518</f>
        <v>0</v>
      </c>
      <c r="Q516" s="63">
        <f>SUMIF(In!$B:$B,Stock!$B516,In!P:P)+P518</f>
        <v>0</v>
      </c>
      <c r="R516" s="63">
        <f>SUMIF(In!$B:$B,Stock!$B516,In!Q:Q)+Q518</f>
        <v>0</v>
      </c>
      <c r="S516" s="63">
        <f>SUMIF(In!$B:$B,Stock!$B516,In!R:R)+R518</f>
        <v>0</v>
      </c>
      <c r="T516" s="63">
        <f>SUMIF(In!$B:$B,Stock!$B516,In!S:S)+S518</f>
        <v>0</v>
      </c>
      <c r="U516" s="63">
        <f>SUMIF(In!$B:$B,Stock!$B516,In!T:T)+T518</f>
        <v>0</v>
      </c>
      <c r="W516" s="64">
        <f t="shared" si="177"/>
        <v>0</v>
      </c>
      <c r="Z516" s="64">
        <f t="shared" si="182"/>
        <v>176</v>
      </c>
      <c r="AA516" s="74" t="str">
        <f>VLOOKUP($Z516,Master!$A:$B,2,FALSE)</f>
        <v>Kaos KidsBerry</v>
      </c>
    </row>
    <row r="517" spans="1:27" ht="15">
      <c r="A517" s="75" t="str">
        <f t="shared" si="178"/>
        <v>Kaos KidsBerryOUT</v>
      </c>
      <c r="B517" s="75" t="str">
        <f t="shared" si="179"/>
        <v>Kaos KidsBerry</v>
      </c>
      <c r="C517" s="52" t="s">
        <v>19</v>
      </c>
      <c r="D517" s="67">
        <f>SUMIF(Out!$B:$B,Stock!$B517,Out!C:C)</f>
        <v>0</v>
      </c>
      <c r="E517" s="67">
        <f>SUMIF(Out!$B:$B,Stock!$B517,Out!D:D)</f>
        <v>0</v>
      </c>
      <c r="F517" s="67">
        <f>SUMIF(Out!$B:$B,Stock!$B517,Out!E:E)</f>
        <v>0</v>
      </c>
      <c r="G517" s="67">
        <f>SUMIF(Out!$B:$B,Stock!$B517,Out!F:F)</f>
        <v>0</v>
      </c>
      <c r="H517" s="67">
        <f>SUMIF(Out!$B:$B,Stock!$B517,Out!G:G)</f>
        <v>0</v>
      </c>
      <c r="I517" s="67">
        <f>SUMIF(Out!$B:$B,Stock!$B517,Out!H:H)</f>
        <v>0</v>
      </c>
      <c r="J517" s="67">
        <f>SUMIF(Out!$B:$B,Stock!$B517,Out!I:I)</f>
        <v>0</v>
      </c>
      <c r="K517" s="67">
        <f>SUMIF(Out!$B:$B,Stock!$B517,Out!J:J)</f>
        <v>0</v>
      </c>
      <c r="L517" s="67">
        <f>SUMIF(Out!$B:$B,Stock!$B517,Out!K:K)</f>
        <v>0</v>
      </c>
      <c r="M517" s="67">
        <f>SUMIF(Out!$B:$B,Stock!$B517,Out!L:L)</f>
        <v>0</v>
      </c>
      <c r="N517" s="67">
        <f>SUMIF(Out!$B:$B,Stock!$B517,Out!M:M)</f>
        <v>0</v>
      </c>
      <c r="O517" s="67">
        <f>SUMIF(Out!$B:$B,Stock!$B517,Out!N:N)</f>
        <v>0</v>
      </c>
      <c r="P517" s="67">
        <f>SUMIF(Out!$B:$B,Stock!$B517,Out!O:O)</f>
        <v>0</v>
      </c>
      <c r="Q517" s="67">
        <f>SUMIF(Out!$B:$B,Stock!$B517,Out!P:P)</f>
        <v>0</v>
      </c>
      <c r="R517" s="67">
        <f>SUMIF(Out!$B:$B,Stock!$B517,Out!Q:Q)</f>
        <v>0</v>
      </c>
      <c r="S517" s="67">
        <f>SUMIF(Out!$B:$B,Stock!$B517,Out!R:R)</f>
        <v>0</v>
      </c>
      <c r="T517" s="67">
        <f>SUMIF(Out!$B:$B,Stock!$B517,Out!S:S)</f>
        <v>0</v>
      </c>
      <c r="U517" s="67">
        <f>SUMIF(Out!$B:$B,Stock!$B517,Out!T:T)</f>
        <v>0</v>
      </c>
      <c r="W517" s="68">
        <f t="shared" si="177"/>
        <v>0</v>
      </c>
      <c r="Z517" s="68">
        <f t="shared" si="182"/>
        <v>176</v>
      </c>
      <c r="AA517" s="76" t="str">
        <f>VLOOKUP($Z517,Master!$A:$B,2,FALSE)</f>
        <v>Kaos KidsBerry</v>
      </c>
    </row>
    <row r="518" spans="1:27" ht="15">
      <c r="A518" s="77" t="str">
        <f t="shared" si="178"/>
        <v>Kaos KidsBerryBALANCE</v>
      </c>
      <c r="B518" s="77" t="str">
        <f t="shared" si="179"/>
        <v>Kaos KidsBerry</v>
      </c>
      <c r="C518" s="53" t="s">
        <v>118</v>
      </c>
      <c r="D518" s="54">
        <f t="shared" ref="D518:U518" si="202">D516-D517</f>
        <v>0</v>
      </c>
      <c r="E518" s="54">
        <f t="shared" si="202"/>
        <v>0</v>
      </c>
      <c r="F518" s="54">
        <f t="shared" si="202"/>
        <v>0</v>
      </c>
      <c r="G518" s="54">
        <f t="shared" si="202"/>
        <v>0</v>
      </c>
      <c r="H518" s="54">
        <f t="shared" si="202"/>
        <v>0</v>
      </c>
      <c r="I518" s="54">
        <f t="shared" si="202"/>
        <v>0</v>
      </c>
      <c r="J518" s="54">
        <f t="shared" si="202"/>
        <v>0</v>
      </c>
      <c r="K518" s="54">
        <f t="shared" si="202"/>
        <v>0</v>
      </c>
      <c r="L518" s="54">
        <f t="shared" si="202"/>
        <v>0</v>
      </c>
      <c r="M518" s="54">
        <f t="shared" si="202"/>
        <v>0</v>
      </c>
      <c r="N518" s="54">
        <f t="shared" si="202"/>
        <v>0</v>
      </c>
      <c r="O518" s="54">
        <f t="shared" si="202"/>
        <v>0</v>
      </c>
      <c r="P518" s="54">
        <f t="shared" si="202"/>
        <v>0</v>
      </c>
      <c r="Q518" s="54">
        <f t="shared" si="202"/>
        <v>0</v>
      </c>
      <c r="R518" s="54">
        <f t="shared" si="202"/>
        <v>0</v>
      </c>
      <c r="S518" s="54">
        <f t="shared" si="202"/>
        <v>0</v>
      </c>
      <c r="T518" s="54">
        <f t="shared" si="202"/>
        <v>0</v>
      </c>
      <c r="U518" s="54">
        <f t="shared" si="202"/>
        <v>0</v>
      </c>
      <c r="W518" s="71">
        <f t="shared" ref="W518:W581" si="203">SUM(D518:U518)</f>
        <v>0</v>
      </c>
      <c r="Z518" s="71">
        <f t="shared" si="182"/>
        <v>176</v>
      </c>
      <c r="AA518" s="78" t="str">
        <f>VLOOKUP($Z518,Master!$A:$B,2,FALSE)</f>
        <v>Kaos KidsBerry</v>
      </c>
    </row>
    <row r="519" spans="1:27" ht="15">
      <c r="A519" s="73" t="str">
        <f t="shared" ref="A519:A582" si="204">B519&amp;C519</f>
        <v>Kaos ToscaIN</v>
      </c>
      <c r="B519" s="73" t="str">
        <f t="shared" ref="B519:B582" si="205">AA519</f>
        <v>Kaos Tosca</v>
      </c>
      <c r="C519" s="51" t="s">
        <v>18</v>
      </c>
      <c r="D519" s="63">
        <f>SUMIF(In!$B:$B,Stock!$B519,In!C:C)</f>
        <v>0</v>
      </c>
      <c r="E519" s="63">
        <f>SUMIF(In!$B:$B,Stock!$B519,In!D:D)+D521</f>
        <v>0</v>
      </c>
      <c r="F519" s="63">
        <f>SUMIF(In!$B:$B,Stock!$B519,In!E:E)+E521</f>
        <v>0</v>
      </c>
      <c r="G519" s="63">
        <f>SUMIF(In!$B:$B,Stock!$B519,In!F:F)+F521</f>
        <v>0</v>
      </c>
      <c r="H519" s="63">
        <f>SUMIF(In!$B:$B,Stock!$B519,In!G:G)+G521</f>
        <v>0</v>
      </c>
      <c r="I519" s="63">
        <f>SUMIF(In!$B:$B,Stock!$B519,In!H:H)+H521</f>
        <v>0</v>
      </c>
      <c r="J519" s="63">
        <f>SUMIF(In!$B:$B,Stock!$B519,In!I:I)+I521</f>
        <v>0</v>
      </c>
      <c r="K519" s="63">
        <f>SUMIF(In!$B:$B,Stock!$B519,In!J:J)+J521</f>
        <v>0</v>
      </c>
      <c r="L519" s="63">
        <f>SUMIF(In!$B:$B,Stock!$B519,In!K:K)+K521</f>
        <v>0</v>
      </c>
      <c r="M519" s="63">
        <f>SUMIF(In!$B:$B,Stock!$B519,In!L:L)+L521</f>
        <v>0</v>
      </c>
      <c r="N519" s="63">
        <f>SUMIF(In!$B:$B,Stock!$B519,In!M:M)+M521</f>
        <v>0</v>
      </c>
      <c r="O519" s="63">
        <f>SUMIF(In!$B:$B,Stock!$B519,In!N:N)+N521</f>
        <v>0</v>
      </c>
      <c r="P519" s="63">
        <f>SUMIF(In!$B:$B,Stock!$B519,In!O:O)+O521</f>
        <v>0</v>
      </c>
      <c r="Q519" s="63">
        <f>SUMIF(In!$B:$B,Stock!$B519,In!P:P)+P521</f>
        <v>0</v>
      </c>
      <c r="R519" s="63">
        <f>SUMIF(In!$B:$B,Stock!$B519,In!Q:Q)+Q521</f>
        <v>0</v>
      </c>
      <c r="S519" s="63">
        <f>SUMIF(In!$B:$B,Stock!$B519,In!R:R)+R521</f>
        <v>0</v>
      </c>
      <c r="T519" s="63">
        <f>SUMIF(In!$B:$B,Stock!$B519,In!S:S)+S521</f>
        <v>0</v>
      </c>
      <c r="U519" s="63">
        <f>SUMIF(In!$B:$B,Stock!$B519,In!T:T)+T521</f>
        <v>0</v>
      </c>
      <c r="W519" s="64">
        <f t="shared" si="203"/>
        <v>0</v>
      </c>
      <c r="Z519" s="64">
        <f t="shared" si="182"/>
        <v>177</v>
      </c>
      <c r="AA519" s="74" t="str">
        <f>VLOOKUP($Z519,Master!$A:$B,2,FALSE)</f>
        <v>Kaos Tosca</v>
      </c>
    </row>
    <row r="520" spans="1:27" ht="15">
      <c r="A520" s="75" t="str">
        <f t="shared" si="204"/>
        <v>Kaos ToscaOUT</v>
      </c>
      <c r="B520" s="75" t="str">
        <f t="shared" si="205"/>
        <v>Kaos Tosca</v>
      </c>
      <c r="C520" s="52" t="s">
        <v>19</v>
      </c>
      <c r="D520" s="67">
        <f>SUMIF(Out!$B:$B,Stock!$B520,Out!C:C)</f>
        <v>0</v>
      </c>
      <c r="E520" s="67">
        <f>SUMIF(Out!$B:$B,Stock!$B520,Out!D:D)</f>
        <v>0</v>
      </c>
      <c r="F520" s="67">
        <f>SUMIF(Out!$B:$B,Stock!$B520,Out!E:E)</f>
        <v>0</v>
      </c>
      <c r="G520" s="67">
        <f>SUMIF(Out!$B:$B,Stock!$B520,Out!F:F)</f>
        <v>0</v>
      </c>
      <c r="H520" s="67">
        <f>SUMIF(Out!$B:$B,Stock!$B520,Out!G:G)</f>
        <v>0</v>
      </c>
      <c r="I520" s="67">
        <f>SUMIF(Out!$B:$B,Stock!$B520,Out!H:H)</f>
        <v>0</v>
      </c>
      <c r="J520" s="67">
        <f>SUMIF(Out!$B:$B,Stock!$B520,Out!I:I)</f>
        <v>0</v>
      </c>
      <c r="K520" s="67">
        <f>SUMIF(Out!$B:$B,Stock!$B520,Out!J:J)</f>
        <v>0</v>
      </c>
      <c r="L520" s="67">
        <f>SUMIF(Out!$B:$B,Stock!$B520,Out!K:K)</f>
        <v>0</v>
      </c>
      <c r="M520" s="67">
        <f>SUMIF(Out!$B:$B,Stock!$B520,Out!L:L)</f>
        <v>0</v>
      </c>
      <c r="N520" s="67">
        <f>SUMIF(Out!$B:$B,Stock!$B520,Out!M:M)</f>
        <v>0</v>
      </c>
      <c r="O520" s="67">
        <f>SUMIF(Out!$B:$B,Stock!$B520,Out!N:N)</f>
        <v>0</v>
      </c>
      <c r="P520" s="67">
        <f>SUMIF(Out!$B:$B,Stock!$B520,Out!O:O)</f>
        <v>0</v>
      </c>
      <c r="Q520" s="67">
        <f>SUMIF(Out!$B:$B,Stock!$B520,Out!P:P)</f>
        <v>0</v>
      </c>
      <c r="R520" s="67">
        <f>SUMIF(Out!$B:$B,Stock!$B520,Out!Q:Q)</f>
        <v>0</v>
      </c>
      <c r="S520" s="67">
        <f>SUMIF(Out!$B:$B,Stock!$B520,Out!R:R)</f>
        <v>0</v>
      </c>
      <c r="T520" s="67">
        <f>SUMIF(Out!$B:$B,Stock!$B520,Out!S:S)</f>
        <v>0</v>
      </c>
      <c r="U520" s="67">
        <f>SUMIF(Out!$B:$B,Stock!$B520,Out!T:T)</f>
        <v>0</v>
      </c>
      <c r="W520" s="68">
        <f t="shared" si="203"/>
        <v>0</v>
      </c>
      <c r="Z520" s="68">
        <f t="shared" si="182"/>
        <v>177</v>
      </c>
      <c r="AA520" s="76" t="str">
        <f>VLOOKUP($Z520,Master!$A:$B,2,FALSE)</f>
        <v>Kaos Tosca</v>
      </c>
    </row>
    <row r="521" spans="1:27" ht="15">
      <c r="A521" s="77" t="str">
        <f t="shared" si="204"/>
        <v>Kaos ToscaBALANCE</v>
      </c>
      <c r="B521" s="77" t="str">
        <f t="shared" si="205"/>
        <v>Kaos Tosca</v>
      </c>
      <c r="C521" s="53" t="s">
        <v>118</v>
      </c>
      <c r="D521" s="54">
        <f t="shared" ref="D521:U521" si="206">D519-D520</f>
        <v>0</v>
      </c>
      <c r="E521" s="54">
        <f t="shared" si="206"/>
        <v>0</v>
      </c>
      <c r="F521" s="54">
        <f t="shared" si="206"/>
        <v>0</v>
      </c>
      <c r="G521" s="54">
        <f t="shared" si="206"/>
        <v>0</v>
      </c>
      <c r="H521" s="54">
        <f t="shared" si="206"/>
        <v>0</v>
      </c>
      <c r="I521" s="54">
        <f t="shared" si="206"/>
        <v>0</v>
      </c>
      <c r="J521" s="54">
        <f t="shared" si="206"/>
        <v>0</v>
      </c>
      <c r="K521" s="54">
        <f t="shared" si="206"/>
        <v>0</v>
      </c>
      <c r="L521" s="54">
        <f t="shared" si="206"/>
        <v>0</v>
      </c>
      <c r="M521" s="54">
        <f t="shared" si="206"/>
        <v>0</v>
      </c>
      <c r="N521" s="54">
        <f t="shared" si="206"/>
        <v>0</v>
      </c>
      <c r="O521" s="54">
        <f t="shared" si="206"/>
        <v>0</v>
      </c>
      <c r="P521" s="54">
        <f t="shared" si="206"/>
        <v>0</v>
      </c>
      <c r="Q521" s="54">
        <f t="shared" si="206"/>
        <v>0</v>
      </c>
      <c r="R521" s="54">
        <f t="shared" si="206"/>
        <v>0</v>
      </c>
      <c r="S521" s="54">
        <f t="shared" si="206"/>
        <v>0</v>
      </c>
      <c r="T521" s="54">
        <f t="shared" si="206"/>
        <v>0</v>
      </c>
      <c r="U521" s="54">
        <f t="shared" si="206"/>
        <v>0</v>
      </c>
      <c r="W521" s="71">
        <f t="shared" si="203"/>
        <v>0</v>
      </c>
      <c r="Z521" s="71">
        <f t="shared" si="182"/>
        <v>177</v>
      </c>
      <c r="AA521" s="78" t="str">
        <f>VLOOKUP($Z521,Master!$A:$B,2,FALSE)</f>
        <v>Kaos Tosca</v>
      </c>
    </row>
    <row r="522" spans="1:27" ht="15">
      <c r="A522" s="73" t="str">
        <f t="shared" si="204"/>
        <v>Atasan DressIN</v>
      </c>
      <c r="B522" s="73" t="str">
        <f t="shared" si="205"/>
        <v>Atasan Dress</v>
      </c>
      <c r="C522" s="51" t="s">
        <v>18</v>
      </c>
      <c r="D522" s="63">
        <f>SUMIF(In!$B:$B,Stock!$B522,In!C:C)</f>
        <v>0</v>
      </c>
      <c r="E522" s="63">
        <f>SUMIF(In!$B:$B,Stock!$B522,In!D:D)+D524</f>
        <v>0</v>
      </c>
      <c r="F522" s="63">
        <f>SUMIF(In!$B:$B,Stock!$B522,In!E:E)+E524</f>
        <v>0</v>
      </c>
      <c r="G522" s="63">
        <f>SUMIF(In!$B:$B,Stock!$B522,In!F:F)+F524</f>
        <v>0</v>
      </c>
      <c r="H522" s="63">
        <f>SUMIF(In!$B:$B,Stock!$B522,In!G:G)+G524</f>
        <v>0</v>
      </c>
      <c r="I522" s="63">
        <f>SUMIF(In!$B:$B,Stock!$B522,In!H:H)+H524</f>
        <v>0</v>
      </c>
      <c r="J522" s="63">
        <f>SUMIF(In!$B:$B,Stock!$B522,In!I:I)+I524</f>
        <v>0</v>
      </c>
      <c r="K522" s="63">
        <f>SUMIF(In!$B:$B,Stock!$B522,In!J:J)+J524</f>
        <v>0</v>
      </c>
      <c r="L522" s="63">
        <f>SUMIF(In!$B:$B,Stock!$B522,In!K:K)+K524</f>
        <v>0</v>
      </c>
      <c r="M522" s="63">
        <f>SUMIF(In!$B:$B,Stock!$B522,In!L:L)+L524</f>
        <v>0</v>
      </c>
      <c r="N522" s="63">
        <f>SUMIF(In!$B:$B,Stock!$B522,In!M:M)+M524</f>
        <v>0</v>
      </c>
      <c r="O522" s="63">
        <f>SUMIF(In!$B:$B,Stock!$B522,In!N:N)+N524</f>
        <v>0</v>
      </c>
      <c r="P522" s="63">
        <f>SUMIF(In!$B:$B,Stock!$B522,In!O:O)+O524</f>
        <v>0</v>
      </c>
      <c r="Q522" s="63">
        <f>SUMIF(In!$B:$B,Stock!$B522,In!P:P)+P524</f>
        <v>0</v>
      </c>
      <c r="R522" s="63">
        <f>SUMIF(In!$B:$B,Stock!$B522,In!Q:Q)+Q524</f>
        <v>0</v>
      </c>
      <c r="S522" s="63">
        <f>SUMIF(In!$B:$B,Stock!$B522,In!R:R)+R524</f>
        <v>0</v>
      </c>
      <c r="T522" s="63">
        <f>SUMIF(In!$B:$B,Stock!$B522,In!S:S)+S524</f>
        <v>0</v>
      </c>
      <c r="U522" s="63">
        <f>SUMIF(In!$B:$B,Stock!$B522,In!T:T)+T524</f>
        <v>0</v>
      </c>
      <c r="W522" s="64">
        <f t="shared" si="203"/>
        <v>0</v>
      </c>
      <c r="Z522" s="64">
        <f t="shared" ref="Z522:Z585" si="207">Z519+1</f>
        <v>178</v>
      </c>
      <c r="AA522" s="74" t="str">
        <f>VLOOKUP($Z522,Master!$A:$B,2,FALSE)</f>
        <v>Atasan Dress</v>
      </c>
    </row>
    <row r="523" spans="1:27" ht="15">
      <c r="A523" s="75" t="str">
        <f t="shared" si="204"/>
        <v>Atasan DressOUT</v>
      </c>
      <c r="B523" s="75" t="str">
        <f t="shared" si="205"/>
        <v>Atasan Dress</v>
      </c>
      <c r="C523" s="52" t="s">
        <v>19</v>
      </c>
      <c r="D523" s="67">
        <f>SUMIF(Out!$B:$B,Stock!$B523,Out!C:C)</f>
        <v>0</v>
      </c>
      <c r="E523" s="67">
        <f>SUMIF(Out!$B:$B,Stock!$B523,Out!D:D)</f>
        <v>0</v>
      </c>
      <c r="F523" s="67">
        <f>SUMIF(Out!$B:$B,Stock!$B523,Out!E:E)</f>
        <v>0</v>
      </c>
      <c r="G523" s="67">
        <f>SUMIF(Out!$B:$B,Stock!$B523,Out!F:F)</f>
        <v>0</v>
      </c>
      <c r="H523" s="67">
        <f>SUMIF(Out!$B:$B,Stock!$B523,Out!G:G)</f>
        <v>0</v>
      </c>
      <c r="I523" s="67">
        <f>SUMIF(Out!$B:$B,Stock!$B523,Out!H:H)</f>
        <v>0</v>
      </c>
      <c r="J523" s="67">
        <f>SUMIF(Out!$B:$B,Stock!$B523,Out!I:I)</f>
        <v>0</v>
      </c>
      <c r="K523" s="67">
        <f>SUMIF(Out!$B:$B,Stock!$B523,Out!J:J)</f>
        <v>0</v>
      </c>
      <c r="L523" s="67">
        <f>SUMIF(Out!$B:$B,Stock!$B523,Out!K:K)</f>
        <v>0</v>
      </c>
      <c r="M523" s="67">
        <f>SUMIF(Out!$B:$B,Stock!$B523,Out!L:L)</f>
        <v>0</v>
      </c>
      <c r="N523" s="67">
        <f>SUMIF(Out!$B:$B,Stock!$B523,Out!M:M)</f>
        <v>0</v>
      </c>
      <c r="O523" s="67">
        <f>SUMIF(Out!$B:$B,Stock!$B523,Out!N:N)</f>
        <v>0</v>
      </c>
      <c r="P523" s="67">
        <f>SUMIF(Out!$B:$B,Stock!$B523,Out!O:O)</f>
        <v>0</v>
      </c>
      <c r="Q523" s="67">
        <f>SUMIF(Out!$B:$B,Stock!$B523,Out!P:P)</f>
        <v>0</v>
      </c>
      <c r="R523" s="67">
        <f>SUMIF(Out!$B:$B,Stock!$B523,Out!Q:Q)</f>
        <v>0</v>
      </c>
      <c r="S523" s="67">
        <f>SUMIF(Out!$B:$B,Stock!$B523,Out!R:R)</f>
        <v>0</v>
      </c>
      <c r="T523" s="67">
        <f>SUMIF(Out!$B:$B,Stock!$B523,Out!S:S)</f>
        <v>0</v>
      </c>
      <c r="U523" s="67">
        <f>SUMIF(Out!$B:$B,Stock!$B523,Out!T:T)</f>
        <v>0</v>
      </c>
      <c r="W523" s="68">
        <f t="shared" si="203"/>
        <v>0</v>
      </c>
      <c r="Z523" s="68">
        <f t="shared" si="207"/>
        <v>178</v>
      </c>
      <c r="AA523" s="76" t="str">
        <f>VLOOKUP($Z523,Master!$A:$B,2,FALSE)</f>
        <v>Atasan Dress</v>
      </c>
    </row>
    <row r="524" spans="1:27" ht="15">
      <c r="A524" s="77" t="str">
        <f t="shared" si="204"/>
        <v>Atasan DressBALANCE</v>
      </c>
      <c r="B524" s="77" t="str">
        <f t="shared" si="205"/>
        <v>Atasan Dress</v>
      </c>
      <c r="C524" s="53" t="s">
        <v>118</v>
      </c>
      <c r="D524" s="54">
        <f t="shared" ref="D524:U524" si="208">D522-D523</f>
        <v>0</v>
      </c>
      <c r="E524" s="54">
        <f t="shared" si="208"/>
        <v>0</v>
      </c>
      <c r="F524" s="54">
        <f t="shared" si="208"/>
        <v>0</v>
      </c>
      <c r="G524" s="54">
        <f t="shared" si="208"/>
        <v>0</v>
      </c>
      <c r="H524" s="54">
        <f t="shared" si="208"/>
        <v>0</v>
      </c>
      <c r="I524" s="54">
        <f t="shared" si="208"/>
        <v>0</v>
      </c>
      <c r="J524" s="54">
        <f t="shared" si="208"/>
        <v>0</v>
      </c>
      <c r="K524" s="54">
        <f t="shared" si="208"/>
        <v>0</v>
      </c>
      <c r="L524" s="54">
        <f t="shared" si="208"/>
        <v>0</v>
      </c>
      <c r="M524" s="54">
        <f t="shared" si="208"/>
        <v>0</v>
      </c>
      <c r="N524" s="54">
        <f t="shared" si="208"/>
        <v>0</v>
      </c>
      <c r="O524" s="54">
        <f t="shared" si="208"/>
        <v>0</v>
      </c>
      <c r="P524" s="54">
        <f t="shared" si="208"/>
        <v>0</v>
      </c>
      <c r="Q524" s="54">
        <f t="shared" si="208"/>
        <v>0</v>
      </c>
      <c r="R524" s="54">
        <f t="shared" si="208"/>
        <v>0</v>
      </c>
      <c r="S524" s="54">
        <f t="shared" si="208"/>
        <v>0</v>
      </c>
      <c r="T524" s="54">
        <f t="shared" si="208"/>
        <v>0</v>
      </c>
      <c r="U524" s="54">
        <f t="shared" si="208"/>
        <v>0</v>
      </c>
      <c r="W524" s="71">
        <f t="shared" si="203"/>
        <v>0</v>
      </c>
      <c r="Z524" s="71">
        <f t="shared" si="207"/>
        <v>178</v>
      </c>
      <c r="AA524" s="78" t="str">
        <f>VLOOKUP($Z524,Master!$A:$B,2,FALSE)</f>
        <v>Atasan Dress</v>
      </c>
    </row>
    <row r="525" spans="1:27" ht="15">
      <c r="A525" s="73" t="str">
        <f t="shared" si="204"/>
        <v>Leging 3/4 HitamIN</v>
      </c>
      <c r="B525" s="73" t="str">
        <f t="shared" si="205"/>
        <v>Leging 3/4 Hitam</v>
      </c>
      <c r="C525" s="51" t="s">
        <v>18</v>
      </c>
      <c r="D525" s="63">
        <f>SUMIF(In!$B:$B,Stock!$B525,In!C:C)</f>
        <v>0</v>
      </c>
      <c r="E525" s="63">
        <f>SUMIF(In!$B:$B,Stock!$B525,In!D:D)+D527</f>
        <v>0</v>
      </c>
      <c r="F525" s="63">
        <f>SUMIF(In!$B:$B,Stock!$B525,In!E:E)+E527</f>
        <v>0</v>
      </c>
      <c r="G525" s="63">
        <f>SUMIF(In!$B:$B,Stock!$B525,In!F:F)+F527</f>
        <v>0</v>
      </c>
      <c r="H525" s="63">
        <f>SUMIF(In!$B:$B,Stock!$B525,In!G:G)+G527</f>
        <v>0</v>
      </c>
      <c r="I525" s="63">
        <f>SUMIF(In!$B:$B,Stock!$B525,In!H:H)+H527</f>
        <v>0</v>
      </c>
      <c r="J525" s="63">
        <f>SUMIF(In!$B:$B,Stock!$B525,In!I:I)+I527</f>
        <v>0</v>
      </c>
      <c r="K525" s="63">
        <f>SUMIF(In!$B:$B,Stock!$B525,In!J:J)+J527</f>
        <v>0</v>
      </c>
      <c r="L525" s="63">
        <f>SUMIF(In!$B:$B,Stock!$B525,In!K:K)+K527</f>
        <v>0</v>
      </c>
      <c r="M525" s="63">
        <f>SUMIF(In!$B:$B,Stock!$B525,In!L:L)+L527</f>
        <v>0</v>
      </c>
      <c r="N525" s="63">
        <f>SUMIF(In!$B:$B,Stock!$B525,In!M:M)+M527</f>
        <v>0</v>
      </c>
      <c r="O525" s="63">
        <f>SUMIF(In!$B:$B,Stock!$B525,In!N:N)+N527</f>
        <v>0</v>
      </c>
      <c r="P525" s="63">
        <f>SUMIF(In!$B:$B,Stock!$B525,In!O:O)+O527</f>
        <v>0</v>
      </c>
      <c r="Q525" s="63">
        <f>SUMIF(In!$B:$B,Stock!$B525,In!P:P)+P527</f>
        <v>0</v>
      </c>
      <c r="R525" s="63">
        <f>SUMIF(In!$B:$B,Stock!$B525,In!Q:Q)+Q527</f>
        <v>0</v>
      </c>
      <c r="S525" s="63">
        <f>SUMIF(In!$B:$B,Stock!$B525,In!R:R)+R527</f>
        <v>0</v>
      </c>
      <c r="T525" s="63">
        <f>SUMIF(In!$B:$B,Stock!$B525,In!S:S)+S527</f>
        <v>0</v>
      </c>
      <c r="U525" s="63">
        <f>SUMIF(In!$B:$B,Stock!$B525,In!T:T)+T527</f>
        <v>0</v>
      </c>
      <c r="W525" s="64">
        <f t="shared" si="203"/>
        <v>0</v>
      </c>
      <c r="Z525" s="64">
        <f t="shared" si="207"/>
        <v>179</v>
      </c>
      <c r="AA525" s="74" t="str">
        <f>VLOOKUP($Z525,Master!$A:$B,2,FALSE)</f>
        <v>Leging 3/4 Hitam</v>
      </c>
    </row>
    <row r="526" spans="1:27" ht="15">
      <c r="A526" s="75" t="str">
        <f t="shared" si="204"/>
        <v>Leging 3/4 HitamOUT</v>
      </c>
      <c r="B526" s="75" t="str">
        <f t="shared" si="205"/>
        <v>Leging 3/4 Hitam</v>
      </c>
      <c r="C526" s="52" t="s">
        <v>19</v>
      </c>
      <c r="D526" s="67">
        <f>SUMIF(Out!$B:$B,Stock!$B526,Out!C:C)</f>
        <v>0</v>
      </c>
      <c r="E526" s="67">
        <f>SUMIF(Out!$B:$B,Stock!$B526,Out!D:D)</f>
        <v>0</v>
      </c>
      <c r="F526" s="67">
        <f>SUMIF(Out!$B:$B,Stock!$B526,Out!E:E)</f>
        <v>0</v>
      </c>
      <c r="G526" s="67">
        <f>SUMIF(Out!$B:$B,Stock!$B526,Out!F:F)</f>
        <v>0</v>
      </c>
      <c r="H526" s="67">
        <f>SUMIF(Out!$B:$B,Stock!$B526,Out!G:G)</f>
        <v>0</v>
      </c>
      <c r="I526" s="67">
        <f>SUMIF(Out!$B:$B,Stock!$B526,Out!H:H)</f>
        <v>0</v>
      </c>
      <c r="J526" s="67">
        <f>SUMIF(Out!$B:$B,Stock!$B526,Out!I:I)</f>
        <v>0</v>
      </c>
      <c r="K526" s="67">
        <f>SUMIF(Out!$B:$B,Stock!$B526,Out!J:J)</f>
        <v>0</v>
      </c>
      <c r="L526" s="67">
        <f>SUMIF(Out!$B:$B,Stock!$B526,Out!K:K)</f>
        <v>0</v>
      </c>
      <c r="M526" s="67">
        <f>SUMIF(Out!$B:$B,Stock!$B526,Out!L:L)</f>
        <v>0</v>
      </c>
      <c r="N526" s="67">
        <f>SUMIF(Out!$B:$B,Stock!$B526,Out!M:M)</f>
        <v>0</v>
      </c>
      <c r="O526" s="67">
        <f>SUMIF(Out!$B:$B,Stock!$B526,Out!N:N)</f>
        <v>0</v>
      </c>
      <c r="P526" s="67">
        <f>SUMIF(Out!$B:$B,Stock!$B526,Out!O:O)</f>
        <v>0</v>
      </c>
      <c r="Q526" s="67">
        <f>SUMIF(Out!$B:$B,Stock!$B526,Out!P:P)</f>
        <v>0</v>
      </c>
      <c r="R526" s="67">
        <f>SUMIF(Out!$B:$B,Stock!$B526,Out!Q:Q)</f>
        <v>0</v>
      </c>
      <c r="S526" s="67">
        <f>SUMIF(Out!$B:$B,Stock!$B526,Out!R:R)</f>
        <v>0</v>
      </c>
      <c r="T526" s="67">
        <f>SUMIF(Out!$B:$B,Stock!$B526,Out!S:S)</f>
        <v>0</v>
      </c>
      <c r="U526" s="67">
        <f>SUMIF(Out!$B:$B,Stock!$B526,Out!T:T)</f>
        <v>0</v>
      </c>
      <c r="W526" s="68">
        <f t="shared" si="203"/>
        <v>0</v>
      </c>
      <c r="Z526" s="68">
        <f t="shared" si="207"/>
        <v>179</v>
      </c>
      <c r="AA526" s="76" t="str">
        <f>VLOOKUP($Z526,Master!$A:$B,2,FALSE)</f>
        <v>Leging 3/4 Hitam</v>
      </c>
    </row>
    <row r="527" spans="1:27" ht="15">
      <c r="A527" s="77" t="str">
        <f t="shared" si="204"/>
        <v>Leging 3/4 HitamBALANCE</v>
      </c>
      <c r="B527" s="77" t="str">
        <f t="shared" si="205"/>
        <v>Leging 3/4 Hitam</v>
      </c>
      <c r="C527" s="53" t="s">
        <v>118</v>
      </c>
      <c r="D527" s="54">
        <f t="shared" ref="D527:U527" si="209">D525-D526</f>
        <v>0</v>
      </c>
      <c r="E527" s="54">
        <f t="shared" si="209"/>
        <v>0</v>
      </c>
      <c r="F527" s="54">
        <f t="shared" si="209"/>
        <v>0</v>
      </c>
      <c r="G527" s="54">
        <f t="shared" si="209"/>
        <v>0</v>
      </c>
      <c r="H527" s="54">
        <f t="shared" si="209"/>
        <v>0</v>
      </c>
      <c r="I527" s="54">
        <f t="shared" si="209"/>
        <v>0</v>
      </c>
      <c r="J527" s="54">
        <f t="shared" si="209"/>
        <v>0</v>
      </c>
      <c r="K527" s="54">
        <f t="shared" si="209"/>
        <v>0</v>
      </c>
      <c r="L527" s="54">
        <f t="shared" si="209"/>
        <v>0</v>
      </c>
      <c r="M527" s="54">
        <f t="shared" si="209"/>
        <v>0</v>
      </c>
      <c r="N527" s="54">
        <f t="shared" si="209"/>
        <v>0</v>
      </c>
      <c r="O527" s="54">
        <f t="shared" si="209"/>
        <v>0</v>
      </c>
      <c r="P527" s="54">
        <f t="shared" si="209"/>
        <v>0</v>
      </c>
      <c r="Q527" s="54">
        <f t="shared" si="209"/>
        <v>0</v>
      </c>
      <c r="R527" s="54">
        <f t="shared" si="209"/>
        <v>0</v>
      </c>
      <c r="S527" s="54">
        <f t="shared" si="209"/>
        <v>0</v>
      </c>
      <c r="T527" s="54">
        <f t="shared" si="209"/>
        <v>0</v>
      </c>
      <c r="U527" s="54">
        <f t="shared" si="209"/>
        <v>0</v>
      </c>
      <c r="W527" s="71">
        <f t="shared" si="203"/>
        <v>0</v>
      </c>
      <c r="Z527" s="71">
        <f t="shared" si="207"/>
        <v>179</v>
      </c>
      <c r="AA527" s="78" t="str">
        <f>VLOOKUP($Z527,Master!$A:$B,2,FALSE)</f>
        <v>Leging 3/4 Hitam</v>
      </c>
    </row>
    <row r="528" spans="1:27" ht="15">
      <c r="A528" s="73" t="str">
        <f t="shared" si="204"/>
        <v>Kaos Bola 7-9IN</v>
      </c>
      <c r="B528" s="73" t="str">
        <f t="shared" si="205"/>
        <v>Kaos Bola 7-9</v>
      </c>
      <c r="C528" s="51" t="s">
        <v>18</v>
      </c>
      <c r="D528" s="63">
        <f>SUMIF(In!$B:$B,Stock!$B528,In!C:C)</f>
        <v>0</v>
      </c>
      <c r="E528" s="63">
        <f>SUMIF(In!$B:$B,Stock!$B528,In!D:D)+D530</f>
        <v>0</v>
      </c>
      <c r="F528" s="63">
        <f>SUMIF(In!$B:$B,Stock!$B528,In!E:E)+E530</f>
        <v>0</v>
      </c>
      <c r="G528" s="63">
        <f>SUMIF(In!$B:$B,Stock!$B528,In!F:F)+F530</f>
        <v>0</v>
      </c>
      <c r="H528" s="63">
        <f>SUMIF(In!$B:$B,Stock!$B528,In!G:G)+G530</f>
        <v>0</v>
      </c>
      <c r="I528" s="63">
        <f>SUMIF(In!$B:$B,Stock!$B528,In!H:H)+H530</f>
        <v>0</v>
      </c>
      <c r="J528" s="63">
        <f>SUMIF(In!$B:$B,Stock!$B528,In!I:I)+I530</f>
        <v>0</v>
      </c>
      <c r="K528" s="63">
        <f>SUMIF(In!$B:$B,Stock!$B528,In!J:J)+J530</f>
        <v>0</v>
      </c>
      <c r="L528" s="63">
        <f>SUMIF(In!$B:$B,Stock!$B528,In!K:K)+K530</f>
        <v>0</v>
      </c>
      <c r="M528" s="63">
        <f>SUMIF(In!$B:$B,Stock!$B528,In!L:L)+L530</f>
        <v>0</v>
      </c>
      <c r="N528" s="63">
        <f>SUMIF(In!$B:$B,Stock!$B528,In!M:M)+M530</f>
        <v>0</v>
      </c>
      <c r="O528" s="63">
        <f>SUMIF(In!$B:$B,Stock!$B528,In!N:N)+N530</f>
        <v>0</v>
      </c>
      <c r="P528" s="63">
        <f>SUMIF(In!$B:$B,Stock!$B528,In!O:O)+O530</f>
        <v>0</v>
      </c>
      <c r="Q528" s="63">
        <f>SUMIF(In!$B:$B,Stock!$B528,In!P:P)+P530</f>
        <v>0</v>
      </c>
      <c r="R528" s="63">
        <f>SUMIF(In!$B:$B,Stock!$B528,In!Q:Q)+Q530</f>
        <v>0</v>
      </c>
      <c r="S528" s="63">
        <f>SUMIF(In!$B:$B,Stock!$B528,In!R:R)+R530</f>
        <v>0</v>
      </c>
      <c r="T528" s="63">
        <f>SUMIF(In!$B:$B,Stock!$B528,In!S:S)+S530</f>
        <v>0</v>
      </c>
      <c r="U528" s="63">
        <f>SUMIF(In!$B:$B,Stock!$B528,In!T:T)+T530</f>
        <v>0</v>
      </c>
      <c r="W528" s="64">
        <f t="shared" si="203"/>
        <v>0</v>
      </c>
      <c r="Z528" s="64">
        <f t="shared" si="207"/>
        <v>180</v>
      </c>
      <c r="AA528" s="74" t="str">
        <f>VLOOKUP($Z528,Master!$A:$B,2,FALSE)</f>
        <v>Kaos Bola 7-9</v>
      </c>
    </row>
    <row r="529" spans="1:27" ht="15">
      <c r="A529" s="75" t="str">
        <f t="shared" si="204"/>
        <v>Kaos Bola 7-9OUT</v>
      </c>
      <c r="B529" s="75" t="str">
        <f t="shared" si="205"/>
        <v>Kaos Bola 7-9</v>
      </c>
      <c r="C529" s="52" t="s">
        <v>19</v>
      </c>
      <c r="D529" s="67">
        <f>SUMIF(Out!$B:$B,Stock!$B529,Out!C:C)</f>
        <v>0</v>
      </c>
      <c r="E529" s="67">
        <f>SUMIF(Out!$B:$B,Stock!$B529,Out!D:D)</f>
        <v>0</v>
      </c>
      <c r="F529" s="67">
        <f>SUMIF(Out!$B:$B,Stock!$B529,Out!E:E)</f>
        <v>0</v>
      </c>
      <c r="G529" s="67">
        <f>SUMIF(Out!$B:$B,Stock!$B529,Out!F:F)</f>
        <v>0</v>
      </c>
      <c r="H529" s="67">
        <f>SUMIF(Out!$B:$B,Stock!$B529,Out!G:G)</f>
        <v>0</v>
      </c>
      <c r="I529" s="67">
        <f>SUMIF(Out!$B:$B,Stock!$B529,Out!H:H)</f>
        <v>0</v>
      </c>
      <c r="J529" s="67">
        <f>SUMIF(Out!$B:$B,Stock!$B529,Out!I:I)</f>
        <v>0</v>
      </c>
      <c r="K529" s="67">
        <f>SUMIF(Out!$B:$B,Stock!$B529,Out!J:J)</f>
        <v>0</v>
      </c>
      <c r="L529" s="67">
        <f>SUMIF(Out!$B:$B,Stock!$B529,Out!K:K)</f>
        <v>0</v>
      </c>
      <c r="M529" s="67">
        <f>SUMIF(Out!$B:$B,Stock!$B529,Out!L:L)</f>
        <v>0</v>
      </c>
      <c r="N529" s="67">
        <f>SUMIF(Out!$B:$B,Stock!$B529,Out!M:M)</f>
        <v>0</v>
      </c>
      <c r="O529" s="67">
        <f>SUMIF(Out!$B:$B,Stock!$B529,Out!N:N)</f>
        <v>0</v>
      </c>
      <c r="P529" s="67">
        <f>SUMIF(Out!$B:$B,Stock!$B529,Out!O:O)</f>
        <v>0</v>
      </c>
      <c r="Q529" s="67">
        <f>SUMIF(Out!$B:$B,Stock!$B529,Out!P:P)</f>
        <v>0</v>
      </c>
      <c r="R529" s="67">
        <f>SUMIF(Out!$B:$B,Stock!$B529,Out!Q:Q)</f>
        <v>0</v>
      </c>
      <c r="S529" s="67">
        <f>SUMIF(Out!$B:$B,Stock!$B529,Out!R:R)</f>
        <v>0</v>
      </c>
      <c r="T529" s="67">
        <f>SUMIF(Out!$B:$B,Stock!$B529,Out!S:S)</f>
        <v>0</v>
      </c>
      <c r="U529" s="67">
        <f>SUMIF(Out!$B:$B,Stock!$B529,Out!T:T)</f>
        <v>0</v>
      </c>
      <c r="W529" s="68">
        <f t="shared" si="203"/>
        <v>0</v>
      </c>
      <c r="Z529" s="68">
        <f t="shared" si="207"/>
        <v>180</v>
      </c>
      <c r="AA529" s="76" t="str">
        <f>VLOOKUP($Z529,Master!$A:$B,2,FALSE)</f>
        <v>Kaos Bola 7-9</v>
      </c>
    </row>
    <row r="530" spans="1:27" ht="15">
      <c r="A530" s="77" t="str">
        <f t="shared" si="204"/>
        <v>Kaos Bola 7-9BALANCE</v>
      </c>
      <c r="B530" s="77" t="str">
        <f t="shared" si="205"/>
        <v>Kaos Bola 7-9</v>
      </c>
      <c r="C530" s="53" t="s">
        <v>118</v>
      </c>
      <c r="D530" s="54">
        <f t="shared" ref="D530:U530" si="210">D528-D529</f>
        <v>0</v>
      </c>
      <c r="E530" s="54">
        <f t="shared" si="210"/>
        <v>0</v>
      </c>
      <c r="F530" s="54">
        <f t="shared" si="210"/>
        <v>0</v>
      </c>
      <c r="G530" s="54">
        <f t="shared" si="210"/>
        <v>0</v>
      </c>
      <c r="H530" s="54">
        <f t="shared" si="210"/>
        <v>0</v>
      </c>
      <c r="I530" s="54">
        <f t="shared" si="210"/>
        <v>0</v>
      </c>
      <c r="J530" s="54">
        <f t="shared" si="210"/>
        <v>0</v>
      </c>
      <c r="K530" s="54">
        <f t="shared" si="210"/>
        <v>0</v>
      </c>
      <c r="L530" s="54">
        <f t="shared" si="210"/>
        <v>0</v>
      </c>
      <c r="M530" s="54">
        <f t="shared" si="210"/>
        <v>0</v>
      </c>
      <c r="N530" s="54">
        <f t="shared" si="210"/>
        <v>0</v>
      </c>
      <c r="O530" s="54">
        <f t="shared" si="210"/>
        <v>0</v>
      </c>
      <c r="P530" s="54">
        <f t="shared" si="210"/>
        <v>0</v>
      </c>
      <c r="Q530" s="54">
        <f t="shared" si="210"/>
        <v>0</v>
      </c>
      <c r="R530" s="54">
        <f t="shared" si="210"/>
        <v>0</v>
      </c>
      <c r="S530" s="54">
        <f t="shared" si="210"/>
        <v>0</v>
      </c>
      <c r="T530" s="54">
        <f t="shared" si="210"/>
        <v>0</v>
      </c>
      <c r="U530" s="54">
        <f t="shared" si="210"/>
        <v>0</v>
      </c>
      <c r="W530" s="71">
        <f t="shared" si="203"/>
        <v>0</v>
      </c>
      <c r="Z530" s="71">
        <f t="shared" si="207"/>
        <v>180</v>
      </c>
      <c r="AA530" s="78" t="str">
        <f>VLOOKUP($Z530,Master!$A:$B,2,FALSE)</f>
        <v>Kaos Bola 7-9</v>
      </c>
    </row>
    <row r="531" spans="1:27" ht="15">
      <c r="A531" s="73" t="str">
        <f t="shared" si="204"/>
        <v>Jeans PetroIN</v>
      </c>
      <c r="B531" s="73" t="str">
        <f t="shared" si="205"/>
        <v>Jeans Petro</v>
      </c>
      <c r="C531" s="51" t="s">
        <v>18</v>
      </c>
      <c r="D531" s="63">
        <f>SUMIF(In!$B:$B,Stock!$B531,In!C:C)</f>
        <v>0</v>
      </c>
      <c r="E531" s="63">
        <f>SUMIF(In!$B:$B,Stock!$B531,In!D:D)+D533</f>
        <v>0</v>
      </c>
      <c r="F531" s="63">
        <f>SUMIF(In!$B:$B,Stock!$B531,In!E:E)+E533</f>
        <v>0</v>
      </c>
      <c r="G531" s="63">
        <f>SUMIF(In!$B:$B,Stock!$B531,In!F:F)+F533</f>
        <v>0</v>
      </c>
      <c r="H531" s="63">
        <f>SUMIF(In!$B:$B,Stock!$B531,In!G:G)+G533</f>
        <v>0</v>
      </c>
      <c r="I531" s="63">
        <f>SUMIF(In!$B:$B,Stock!$B531,In!H:H)+H533</f>
        <v>0</v>
      </c>
      <c r="J531" s="63">
        <f>SUMIF(In!$B:$B,Stock!$B531,In!I:I)+I533</f>
        <v>0</v>
      </c>
      <c r="K531" s="63">
        <f>SUMIF(In!$B:$B,Stock!$B531,In!J:J)+J533</f>
        <v>0</v>
      </c>
      <c r="L531" s="63">
        <f>SUMIF(In!$B:$B,Stock!$B531,In!K:K)+K533</f>
        <v>0</v>
      </c>
      <c r="M531" s="63">
        <f>SUMIF(In!$B:$B,Stock!$B531,In!L:L)+L533</f>
        <v>0</v>
      </c>
      <c r="N531" s="63">
        <f>SUMIF(In!$B:$B,Stock!$B531,In!M:M)+M533</f>
        <v>0</v>
      </c>
      <c r="O531" s="63">
        <f>SUMIF(In!$B:$B,Stock!$B531,In!N:N)+N533</f>
        <v>0</v>
      </c>
      <c r="P531" s="63">
        <f>SUMIF(In!$B:$B,Stock!$B531,In!O:O)+O533</f>
        <v>0</v>
      </c>
      <c r="Q531" s="63">
        <f>SUMIF(In!$B:$B,Stock!$B531,In!P:P)+P533</f>
        <v>0</v>
      </c>
      <c r="R531" s="63">
        <f>SUMIF(In!$B:$B,Stock!$B531,In!Q:Q)+Q533</f>
        <v>0</v>
      </c>
      <c r="S531" s="63">
        <f>SUMIF(In!$B:$B,Stock!$B531,In!R:R)+R533</f>
        <v>0</v>
      </c>
      <c r="T531" s="63">
        <f>SUMIF(In!$B:$B,Stock!$B531,In!S:S)+S533</f>
        <v>0</v>
      </c>
      <c r="U531" s="63">
        <f>SUMIF(In!$B:$B,Stock!$B531,In!T:T)+T533</f>
        <v>0</v>
      </c>
      <c r="W531" s="64">
        <f t="shared" si="203"/>
        <v>0</v>
      </c>
      <c r="Z531" s="64">
        <f t="shared" si="207"/>
        <v>181</v>
      </c>
      <c r="AA531" s="74" t="str">
        <f>VLOOKUP($Z531,Master!$A:$B,2,FALSE)</f>
        <v>Jeans Petro</v>
      </c>
    </row>
    <row r="532" spans="1:27" ht="15">
      <c r="A532" s="75" t="str">
        <f t="shared" si="204"/>
        <v>Jeans PetroOUT</v>
      </c>
      <c r="B532" s="75" t="str">
        <f t="shared" si="205"/>
        <v>Jeans Petro</v>
      </c>
      <c r="C532" s="52" t="s">
        <v>19</v>
      </c>
      <c r="D532" s="67">
        <f>SUMIF(Out!$B:$B,Stock!$B532,Out!C:C)</f>
        <v>0</v>
      </c>
      <c r="E532" s="67">
        <f>SUMIF(Out!$B:$B,Stock!$B532,Out!D:D)</f>
        <v>0</v>
      </c>
      <c r="F532" s="67">
        <f>SUMIF(Out!$B:$B,Stock!$B532,Out!E:E)</f>
        <v>0</v>
      </c>
      <c r="G532" s="67">
        <f>SUMIF(Out!$B:$B,Stock!$B532,Out!F:F)</f>
        <v>0</v>
      </c>
      <c r="H532" s="67">
        <f>SUMIF(Out!$B:$B,Stock!$B532,Out!G:G)</f>
        <v>0</v>
      </c>
      <c r="I532" s="67">
        <f>SUMIF(Out!$B:$B,Stock!$B532,Out!H:H)</f>
        <v>0</v>
      </c>
      <c r="J532" s="67">
        <f>SUMIF(Out!$B:$B,Stock!$B532,Out!I:I)</f>
        <v>0</v>
      </c>
      <c r="K532" s="67">
        <f>SUMIF(Out!$B:$B,Stock!$B532,Out!J:J)</f>
        <v>0</v>
      </c>
      <c r="L532" s="67">
        <f>SUMIF(Out!$B:$B,Stock!$B532,Out!K:K)</f>
        <v>0</v>
      </c>
      <c r="M532" s="67">
        <f>SUMIF(Out!$B:$B,Stock!$B532,Out!L:L)</f>
        <v>0</v>
      </c>
      <c r="N532" s="67">
        <f>SUMIF(Out!$B:$B,Stock!$B532,Out!M:M)</f>
        <v>0</v>
      </c>
      <c r="O532" s="67">
        <f>SUMIF(Out!$B:$B,Stock!$B532,Out!N:N)</f>
        <v>0</v>
      </c>
      <c r="P532" s="67">
        <f>SUMIF(Out!$B:$B,Stock!$B532,Out!O:O)</f>
        <v>0</v>
      </c>
      <c r="Q532" s="67">
        <f>SUMIF(Out!$B:$B,Stock!$B532,Out!P:P)</f>
        <v>0</v>
      </c>
      <c r="R532" s="67">
        <f>SUMIF(Out!$B:$B,Stock!$B532,Out!Q:Q)</f>
        <v>0</v>
      </c>
      <c r="S532" s="67">
        <f>SUMIF(Out!$B:$B,Stock!$B532,Out!R:R)</f>
        <v>0</v>
      </c>
      <c r="T532" s="67">
        <f>SUMIF(Out!$B:$B,Stock!$B532,Out!S:S)</f>
        <v>0</v>
      </c>
      <c r="U532" s="67">
        <f>SUMIF(Out!$B:$B,Stock!$B532,Out!T:T)</f>
        <v>0</v>
      </c>
      <c r="W532" s="68">
        <f t="shared" si="203"/>
        <v>0</v>
      </c>
      <c r="Z532" s="68">
        <f t="shared" si="207"/>
        <v>181</v>
      </c>
      <c r="AA532" s="76" t="str">
        <f>VLOOKUP($Z532,Master!$A:$B,2,FALSE)</f>
        <v>Jeans Petro</v>
      </c>
    </row>
    <row r="533" spans="1:27" ht="15">
      <c r="A533" s="77" t="str">
        <f t="shared" si="204"/>
        <v>Jeans PetroBALANCE</v>
      </c>
      <c r="B533" s="77" t="str">
        <f t="shared" si="205"/>
        <v>Jeans Petro</v>
      </c>
      <c r="C533" s="53" t="s">
        <v>118</v>
      </c>
      <c r="D533" s="54">
        <f t="shared" ref="D533:U533" si="211">D531-D532</f>
        <v>0</v>
      </c>
      <c r="E533" s="54">
        <f t="shared" si="211"/>
        <v>0</v>
      </c>
      <c r="F533" s="54">
        <f t="shared" si="211"/>
        <v>0</v>
      </c>
      <c r="G533" s="54">
        <f t="shared" si="211"/>
        <v>0</v>
      </c>
      <c r="H533" s="54">
        <f t="shared" si="211"/>
        <v>0</v>
      </c>
      <c r="I533" s="54">
        <f t="shared" si="211"/>
        <v>0</v>
      </c>
      <c r="J533" s="54">
        <f t="shared" si="211"/>
        <v>0</v>
      </c>
      <c r="K533" s="54">
        <f t="shared" si="211"/>
        <v>0</v>
      </c>
      <c r="L533" s="54">
        <f t="shared" si="211"/>
        <v>0</v>
      </c>
      <c r="M533" s="54">
        <f t="shared" si="211"/>
        <v>0</v>
      </c>
      <c r="N533" s="54">
        <f t="shared" si="211"/>
        <v>0</v>
      </c>
      <c r="O533" s="54">
        <f t="shared" si="211"/>
        <v>0</v>
      </c>
      <c r="P533" s="54">
        <f t="shared" si="211"/>
        <v>0</v>
      </c>
      <c r="Q533" s="54">
        <f t="shared" si="211"/>
        <v>0</v>
      </c>
      <c r="R533" s="54">
        <f t="shared" si="211"/>
        <v>0</v>
      </c>
      <c r="S533" s="54">
        <f t="shared" si="211"/>
        <v>0</v>
      </c>
      <c r="T533" s="54">
        <f t="shared" si="211"/>
        <v>0</v>
      </c>
      <c r="U533" s="54">
        <f t="shared" si="211"/>
        <v>0</v>
      </c>
      <c r="W533" s="71">
        <f t="shared" si="203"/>
        <v>0</v>
      </c>
      <c r="Z533" s="71">
        <f t="shared" si="207"/>
        <v>181</v>
      </c>
      <c r="AA533" s="78" t="str">
        <f>VLOOKUP($Z533,Master!$A:$B,2,FALSE)</f>
        <v>Jeans Petro</v>
      </c>
    </row>
    <row r="534" spans="1:27" ht="15">
      <c r="A534" s="73" t="str">
        <f t="shared" si="204"/>
        <v>Kaos ST M TPIN</v>
      </c>
      <c r="B534" s="73" t="str">
        <f t="shared" si="205"/>
        <v>Kaos ST M TP</v>
      </c>
      <c r="C534" s="51" t="s">
        <v>18</v>
      </c>
      <c r="D534" s="63">
        <f>SUMIF(In!$B:$B,Stock!$B534,In!C:C)</f>
        <v>0</v>
      </c>
      <c r="E534" s="63">
        <f>SUMIF(In!$B:$B,Stock!$B534,In!D:D)+D536</f>
        <v>0</v>
      </c>
      <c r="F534" s="63">
        <f>SUMIF(In!$B:$B,Stock!$B534,In!E:E)+E536</f>
        <v>0</v>
      </c>
      <c r="G534" s="63">
        <f>SUMIF(In!$B:$B,Stock!$B534,In!F:F)+F536</f>
        <v>0</v>
      </c>
      <c r="H534" s="63">
        <f>SUMIF(In!$B:$B,Stock!$B534,In!G:G)+G536</f>
        <v>0</v>
      </c>
      <c r="I534" s="63">
        <f>SUMIF(In!$B:$B,Stock!$B534,In!H:H)+H536</f>
        <v>0</v>
      </c>
      <c r="J534" s="63">
        <f>SUMIF(In!$B:$B,Stock!$B534,In!I:I)+I536</f>
        <v>0</v>
      </c>
      <c r="K534" s="63">
        <f>SUMIF(In!$B:$B,Stock!$B534,In!J:J)+J536</f>
        <v>0</v>
      </c>
      <c r="L534" s="63">
        <f>SUMIF(In!$B:$B,Stock!$B534,In!K:K)+K536</f>
        <v>0</v>
      </c>
      <c r="M534" s="63">
        <f>SUMIF(In!$B:$B,Stock!$B534,In!L:L)+L536</f>
        <v>0</v>
      </c>
      <c r="N534" s="63">
        <f>SUMIF(In!$B:$B,Stock!$B534,In!M:M)+M536</f>
        <v>0</v>
      </c>
      <c r="O534" s="63">
        <f>SUMIF(In!$B:$B,Stock!$B534,In!N:N)+N536</f>
        <v>0</v>
      </c>
      <c r="P534" s="63">
        <f>SUMIF(In!$B:$B,Stock!$B534,In!O:O)+O536</f>
        <v>0</v>
      </c>
      <c r="Q534" s="63">
        <f>SUMIF(In!$B:$B,Stock!$B534,In!P:P)+P536</f>
        <v>0</v>
      </c>
      <c r="R534" s="63">
        <f>SUMIF(In!$B:$B,Stock!$B534,In!Q:Q)+Q536</f>
        <v>0</v>
      </c>
      <c r="S534" s="63">
        <f>SUMIF(In!$B:$B,Stock!$B534,In!R:R)+R536</f>
        <v>0</v>
      </c>
      <c r="T534" s="63">
        <f>SUMIF(In!$B:$B,Stock!$B534,In!S:S)+S536</f>
        <v>0</v>
      </c>
      <c r="U534" s="63">
        <f>SUMIF(In!$B:$B,Stock!$B534,In!T:T)+T536</f>
        <v>0</v>
      </c>
      <c r="W534" s="64">
        <f t="shared" si="203"/>
        <v>0</v>
      </c>
      <c r="Z534" s="64">
        <f t="shared" si="207"/>
        <v>182</v>
      </c>
      <c r="AA534" s="74" t="str">
        <f>VLOOKUP($Z534,Master!$A:$B,2,FALSE)</f>
        <v>Kaos ST M TP</v>
      </c>
    </row>
    <row r="535" spans="1:27" ht="15">
      <c r="A535" s="75" t="str">
        <f t="shared" si="204"/>
        <v>Kaos ST M TPOUT</v>
      </c>
      <c r="B535" s="75" t="str">
        <f t="shared" si="205"/>
        <v>Kaos ST M TP</v>
      </c>
      <c r="C535" s="52" t="s">
        <v>19</v>
      </c>
      <c r="D535" s="67">
        <f>SUMIF(Out!$B:$B,Stock!$B535,Out!C:C)</f>
        <v>0</v>
      </c>
      <c r="E535" s="67">
        <f>SUMIF(Out!$B:$B,Stock!$B535,Out!D:D)</f>
        <v>0</v>
      </c>
      <c r="F535" s="67">
        <f>SUMIF(Out!$B:$B,Stock!$B535,Out!E:E)</f>
        <v>0</v>
      </c>
      <c r="G535" s="67">
        <f>SUMIF(Out!$B:$B,Stock!$B535,Out!F:F)</f>
        <v>0</v>
      </c>
      <c r="H535" s="67">
        <f>SUMIF(Out!$B:$B,Stock!$B535,Out!G:G)</f>
        <v>0</v>
      </c>
      <c r="I535" s="67">
        <f>SUMIF(Out!$B:$B,Stock!$B535,Out!H:H)</f>
        <v>0</v>
      </c>
      <c r="J535" s="67">
        <f>SUMIF(Out!$B:$B,Stock!$B535,Out!I:I)</f>
        <v>0</v>
      </c>
      <c r="K535" s="67">
        <f>SUMIF(Out!$B:$B,Stock!$B535,Out!J:J)</f>
        <v>0</v>
      </c>
      <c r="L535" s="67">
        <f>SUMIF(Out!$B:$B,Stock!$B535,Out!K:K)</f>
        <v>0</v>
      </c>
      <c r="M535" s="67">
        <f>SUMIF(Out!$B:$B,Stock!$B535,Out!L:L)</f>
        <v>0</v>
      </c>
      <c r="N535" s="67">
        <f>SUMIF(Out!$B:$B,Stock!$B535,Out!M:M)</f>
        <v>0</v>
      </c>
      <c r="O535" s="67">
        <f>SUMIF(Out!$B:$B,Stock!$B535,Out!N:N)</f>
        <v>0</v>
      </c>
      <c r="P535" s="67">
        <f>SUMIF(Out!$B:$B,Stock!$B535,Out!O:O)</f>
        <v>0</v>
      </c>
      <c r="Q535" s="67">
        <f>SUMIF(Out!$B:$B,Stock!$B535,Out!P:P)</f>
        <v>0</v>
      </c>
      <c r="R535" s="67">
        <f>SUMIF(Out!$B:$B,Stock!$B535,Out!Q:Q)</f>
        <v>0</v>
      </c>
      <c r="S535" s="67">
        <f>SUMIF(Out!$B:$B,Stock!$B535,Out!R:R)</f>
        <v>0</v>
      </c>
      <c r="T535" s="67">
        <f>SUMIF(Out!$B:$B,Stock!$B535,Out!S:S)</f>
        <v>0</v>
      </c>
      <c r="U535" s="67">
        <f>SUMIF(Out!$B:$B,Stock!$B535,Out!T:T)</f>
        <v>0</v>
      </c>
      <c r="W535" s="68">
        <f t="shared" si="203"/>
        <v>0</v>
      </c>
      <c r="Z535" s="68">
        <f t="shared" si="207"/>
        <v>182</v>
      </c>
      <c r="AA535" s="76" t="str">
        <f>VLOOKUP($Z535,Master!$A:$B,2,FALSE)</f>
        <v>Kaos ST M TP</v>
      </c>
    </row>
    <row r="536" spans="1:27" ht="15">
      <c r="A536" s="77" t="str">
        <f t="shared" si="204"/>
        <v>Kaos ST M TPBALANCE</v>
      </c>
      <c r="B536" s="77" t="str">
        <f t="shared" si="205"/>
        <v>Kaos ST M TP</v>
      </c>
      <c r="C536" s="53" t="s">
        <v>118</v>
      </c>
      <c r="D536" s="54">
        <f t="shared" ref="D536:U536" si="212">D534-D535</f>
        <v>0</v>
      </c>
      <c r="E536" s="54">
        <f t="shared" si="212"/>
        <v>0</v>
      </c>
      <c r="F536" s="54">
        <f t="shared" si="212"/>
        <v>0</v>
      </c>
      <c r="G536" s="54">
        <f t="shared" si="212"/>
        <v>0</v>
      </c>
      <c r="H536" s="54">
        <f t="shared" si="212"/>
        <v>0</v>
      </c>
      <c r="I536" s="54">
        <f t="shared" si="212"/>
        <v>0</v>
      </c>
      <c r="J536" s="54">
        <f t="shared" si="212"/>
        <v>0</v>
      </c>
      <c r="K536" s="54">
        <f t="shared" si="212"/>
        <v>0</v>
      </c>
      <c r="L536" s="54">
        <f t="shared" si="212"/>
        <v>0</v>
      </c>
      <c r="M536" s="54">
        <f t="shared" si="212"/>
        <v>0</v>
      </c>
      <c r="N536" s="54">
        <f t="shared" si="212"/>
        <v>0</v>
      </c>
      <c r="O536" s="54">
        <f t="shared" si="212"/>
        <v>0</v>
      </c>
      <c r="P536" s="54">
        <f t="shared" si="212"/>
        <v>0</v>
      </c>
      <c r="Q536" s="54">
        <f t="shared" si="212"/>
        <v>0</v>
      </c>
      <c r="R536" s="54">
        <f t="shared" si="212"/>
        <v>0</v>
      </c>
      <c r="S536" s="54">
        <f t="shared" si="212"/>
        <v>0</v>
      </c>
      <c r="T536" s="54">
        <f t="shared" si="212"/>
        <v>0</v>
      </c>
      <c r="U536" s="54">
        <f t="shared" si="212"/>
        <v>0</v>
      </c>
      <c r="W536" s="71">
        <f t="shared" si="203"/>
        <v>0</v>
      </c>
      <c r="Z536" s="71">
        <f t="shared" si="207"/>
        <v>182</v>
      </c>
      <c r="AA536" s="78" t="str">
        <f>VLOOKUP($Z536,Master!$A:$B,2,FALSE)</f>
        <v>Kaos ST M TP</v>
      </c>
    </row>
    <row r="537" spans="1:27" ht="15">
      <c r="A537" s="73" t="str">
        <f t="shared" si="204"/>
        <v>Kaos ST L TPIN</v>
      </c>
      <c r="B537" s="73" t="str">
        <f t="shared" si="205"/>
        <v>Kaos ST L TP</v>
      </c>
      <c r="C537" s="51" t="s">
        <v>18</v>
      </c>
      <c r="D537" s="63">
        <f>SUMIF(In!$B:$B,Stock!$B537,In!C:C)</f>
        <v>0</v>
      </c>
      <c r="E537" s="63">
        <f>SUMIF(In!$B:$B,Stock!$B537,In!D:D)+D539</f>
        <v>0</v>
      </c>
      <c r="F537" s="63">
        <f>SUMIF(In!$B:$B,Stock!$B537,In!E:E)+E539</f>
        <v>0</v>
      </c>
      <c r="G537" s="63">
        <f>SUMIF(In!$B:$B,Stock!$B537,In!F:F)+F539</f>
        <v>0</v>
      </c>
      <c r="H537" s="63">
        <f>SUMIF(In!$B:$B,Stock!$B537,In!G:G)+G539</f>
        <v>0</v>
      </c>
      <c r="I537" s="63">
        <f>SUMIF(In!$B:$B,Stock!$B537,In!H:H)+H539</f>
        <v>0</v>
      </c>
      <c r="J537" s="63">
        <f>SUMIF(In!$B:$B,Stock!$B537,In!I:I)+I539</f>
        <v>0</v>
      </c>
      <c r="K537" s="63">
        <f>SUMIF(In!$B:$B,Stock!$B537,In!J:J)+J539</f>
        <v>0</v>
      </c>
      <c r="L537" s="63">
        <f>SUMIF(In!$B:$B,Stock!$B537,In!K:K)+K539</f>
        <v>0</v>
      </c>
      <c r="M537" s="63">
        <f>SUMIF(In!$B:$B,Stock!$B537,In!L:L)+L539</f>
        <v>0</v>
      </c>
      <c r="N537" s="63">
        <f>SUMIF(In!$B:$B,Stock!$B537,In!M:M)+M539</f>
        <v>0</v>
      </c>
      <c r="O537" s="63">
        <f>SUMIF(In!$B:$B,Stock!$B537,In!N:N)+N539</f>
        <v>0</v>
      </c>
      <c r="P537" s="63">
        <f>SUMIF(In!$B:$B,Stock!$B537,In!O:O)+O539</f>
        <v>0</v>
      </c>
      <c r="Q537" s="63">
        <f>SUMIF(In!$B:$B,Stock!$B537,In!P:P)+P539</f>
        <v>0</v>
      </c>
      <c r="R537" s="63">
        <f>SUMIF(In!$B:$B,Stock!$B537,In!Q:Q)+Q539</f>
        <v>0</v>
      </c>
      <c r="S537" s="63">
        <f>SUMIF(In!$B:$B,Stock!$B537,In!R:R)+R539</f>
        <v>0</v>
      </c>
      <c r="T537" s="63">
        <f>SUMIF(In!$B:$B,Stock!$B537,In!S:S)+S539</f>
        <v>0</v>
      </c>
      <c r="U537" s="63">
        <f>SUMIF(In!$B:$B,Stock!$B537,In!T:T)+T539</f>
        <v>0</v>
      </c>
      <c r="W537" s="64">
        <f t="shared" si="203"/>
        <v>0</v>
      </c>
      <c r="Z537" s="64">
        <f t="shared" si="207"/>
        <v>183</v>
      </c>
      <c r="AA537" s="74" t="str">
        <f>VLOOKUP($Z537,Master!$A:$B,2,FALSE)</f>
        <v>Kaos ST L TP</v>
      </c>
    </row>
    <row r="538" spans="1:27" ht="15">
      <c r="A538" s="75" t="str">
        <f t="shared" si="204"/>
        <v>Kaos ST L TPOUT</v>
      </c>
      <c r="B538" s="75" t="str">
        <f t="shared" si="205"/>
        <v>Kaos ST L TP</v>
      </c>
      <c r="C538" s="52" t="s">
        <v>19</v>
      </c>
      <c r="D538" s="67">
        <f>SUMIF(Out!$B:$B,Stock!$B538,Out!C:C)</f>
        <v>0</v>
      </c>
      <c r="E538" s="67">
        <f>SUMIF(Out!$B:$B,Stock!$B538,Out!D:D)</f>
        <v>0</v>
      </c>
      <c r="F538" s="67">
        <f>SUMIF(Out!$B:$B,Stock!$B538,Out!E:E)</f>
        <v>0</v>
      </c>
      <c r="G538" s="67">
        <f>SUMIF(Out!$B:$B,Stock!$B538,Out!F:F)</f>
        <v>0</v>
      </c>
      <c r="H538" s="67">
        <f>SUMIF(Out!$B:$B,Stock!$B538,Out!G:G)</f>
        <v>0</v>
      </c>
      <c r="I538" s="67">
        <f>SUMIF(Out!$B:$B,Stock!$B538,Out!H:H)</f>
        <v>0</v>
      </c>
      <c r="J538" s="67">
        <f>SUMIF(Out!$B:$B,Stock!$B538,Out!I:I)</f>
        <v>0</v>
      </c>
      <c r="K538" s="67">
        <f>SUMIF(Out!$B:$B,Stock!$B538,Out!J:J)</f>
        <v>0</v>
      </c>
      <c r="L538" s="67">
        <f>SUMIF(Out!$B:$B,Stock!$B538,Out!K:K)</f>
        <v>0</v>
      </c>
      <c r="M538" s="67">
        <f>SUMIF(Out!$B:$B,Stock!$B538,Out!L:L)</f>
        <v>0</v>
      </c>
      <c r="N538" s="67">
        <f>SUMIF(Out!$B:$B,Stock!$B538,Out!M:M)</f>
        <v>0</v>
      </c>
      <c r="O538" s="67">
        <f>SUMIF(Out!$B:$B,Stock!$B538,Out!N:N)</f>
        <v>0</v>
      </c>
      <c r="P538" s="67">
        <f>SUMIF(Out!$B:$B,Stock!$B538,Out!O:O)</f>
        <v>0</v>
      </c>
      <c r="Q538" s="67">
        <f>SUMIF(Out!$B:$B,Stock!$B538,Out!P:P)</f>
        <v>0</v>
      </c>
      <c r="R538" s="67">
        <f>SUMIF(Out!$B:$B,Stock!$B538,Out!Q:Q)</f>
        <v>0</v>
      </c>
      <c r="S538" s="67">
        <f>SUMIF(Out!$B:$B,Stock!$B538,Out!R:R)</f>
        <v>0</v>
      </c>
      <c r="T538" s="67">
        <f>SUMIF(Out!$B:$B,Stock!$B538,Out!S:S)</f>
        <v>0</v>
      </c>
      <c r="U538" s="67">
        <f>SUMIF(Out!$B:$B,Stock!$B538,Out!T:T)</f>
        <v>0</v>
      </c>
      <c r="W538" s="68">
        <f t="shared" si="203"/>
        <v>0</v>
      </c>
      <c r="Z538" s="68">
        <f t="shared" si="207"/>
        <v>183</v>
      </c>
      <c r="AA538" s="76" t="str">
        <f>VLOOKUP($Z538,Master!$A:$B,2,FALSE)</f>
        <v>Kaos ST L TP</v>
      </c>
    </row>
    <row r="539" spans="1:27" ht="15">
      <c r="A539" s="77" t="str">
        <f t="shared" si="204"/>
        <v>Kaos ST L TPBALANCE</v>
      </c>
      <c r="B539" s="77" t="str">
        <f t="shared" si="205"/>
        <v>Kaos ST L TP</v>
      </c>
      <c r="C539" s="53" t="s">
        <v>118</v>
      </c>
      <c r="D539" s="54">
        <f t="shared" ref="D539:U539" si="213">D537-D538</f>
        <v>0</v>
      </c>
      <c r="E539" s="54">
        <f t="shared" si="213"/>
        <v>0</v>
      </c>
      <c r="F539" s="54">
        <f t="shared" si="213"/>
        <v>0</v>
      </c>
      <c r="G539" s="54">
        <f t="shared" si="213"/>
        <v>0</v>
      </c>
      <c r="H539" s="54">
        <f t="shared" si="213"/>
        <v>0</v>
      </c>
      <c r="I539" s="54">
        <f t="shared" si="213"/>
        <v>0</v>
      </c>
      <c r="J539" s="54">
        <f t="shared" si="213"/>
        <v>0</v>
      </c>
      <c r="K539" s="54">
        <f t="shared" si="213"/>
        <v>0</v>
      </c>
      <c r="L539" s="54">
        <f t="shared" si="213"/>
        <v>0</v>
      </c>
      <c r="M539" s="54">
        <f t="shared" si="213"/>
        <v>0</v>
      </c>
      <c r="N539" s="54">
        <f t="shared" si="213"/>
        <v>0</v>
      </c>
      <c r="O539" s="54">
        <f t="shared" si="213"/>
        <v>0</v>
      </c>
      <c r="P539" s="54">
        <f t="shared" si="213"/>
        <v>0</v>
      </c>
      <c r="Q539" s="54">
        <f t="shared" si="213"/>
        <v>0</v>
      </c>
      <c r="R539" s="54">
        <f t="shared" si="213"/>
        <v>0</v>
      </c>
      <c r="S539" s="54">
        <f t="shared" si="213"/>
        <v>0</v>
      </c>
      <c r="T539" s="54">
        <f t="shared" si="213"/>
        <v>0</v>
      </c>
      <c r="U539" s="54">
        <f t="shared" si="213"/>
        <v>0</v>
      </c>
      <c r="W539" s="71">
        <f t="shared" si="203"/>
        <v>0</v>
      </c>
      <c r="Z539" s="71">
        <f t="shared" si="207"/>
        <v>183</v>
      </c>
      <c r="AA539" s="78" t="str">
        <f>VLOOKUP($Z539,Master!$A:$B,2,FALSE)</f>
        <v>Kaos ST L TP</v>
      </c>
    </row>
    <row r="540" spans="1:27" ht="15">
      <c r="A540" s="73" t="str">
        <f t="shared" si="204"/>
        <v>Kaos ST XL TPIN</v>
      </c>
      <c r="B540" s="73" t="str">
        <f t="shared" si="205"/>
        <v>Kaos ST XL TP</v>
      </c>
      <c r="C540" s="51" t="s">
        <v>18</v>
      </c>
      <c r="D540" s="63">
        <f>SUMIF(In!$B:$B,Stock!$B540,In!C:C)</f>
        <v>0</v>
      </c>
      <c r="E540" s="63">
        <f>SUMIF(In!$B:$B,Stock!$B540,In!D:D)+D542</f>
        <v>0</v>
      </c>
      <c r="F540" s="63">
        <f>SUMIF(In!$B:$B,Stock!$B540,In!E:E)+E542</f>
        <v>0</v>
      </c>
      <c r="G540" s="63">
        <f>SUMIF(In!$B:$B,Stock!$B540,In!F:F)+F542</f>
        <v>0</v>
      </c>
      <c r="H540" s="63">
        <f>SUMIF(In!$B:$B,Stock!$B540,In!G:G)+G542</f>
        <v>0</v>
      </c>
      <c r="I540" s="63">
        <f>SUMIF(In!$B:$B,Stock!$B540,In!H:H)+H542</f>
        <v>0</v>
      </c>
      <c r="J540" s="63">
        <f>SUMIF(In!$B:$B,Stock!$B540,In!I:I)+I542</f>
        <v>0</v>
      </c>
      <c r="K540" s="63">
        <f>SUMIF(In!$B:$B,Stock!$B540,In!J:J)+J542</f>
        <v>0</v>
      </c>
      <c r="L540" s="63">
        <f>SUMIF(In!$B:$B,Stock!$B540,In!K:K)+K542</f>
        <v>0</v>
      </c>
      <c r="M540" s="63">
        <f>SUMIF(In!$B:$B,Stock!$B540,In!L:L)+L542</f>
        <v>0</v>
      </c>
      <c r="N540" s="63">
        <f>SUMIF(In!$B:$B,Stock!$B540,In!M:M)+M542</f>
        <v>0</v>
      </c>
      <c r="O540" s="63">
        <f>SUMIF(In!$B:$B,Stock!$B540,In!N:N)+N542</f>
        <v>0</v>
      </c>
      <c r="P540" s="63">
        <f>SUMIF(In!$B:$B,Stock!$B540,In!O:O)+O542</f>
        <v>0</v>
      </c>
      <c r="Q540" s="63">
        <f>SUMIF(In!$B:$B,Stock!$B540,In!P:P)+P542</f>
        <v>0</v>
      </c>
      <c r="R540" s="63">
        <f>SUMIF(In!$B:$B,Stock!$B540,In!Q:Q)+Q542</f>
        <v>0</v>
      </c>
      <c r="S540" s="63">
        <f>SUMIF(In!$B:$B,Stock!$B540,In!R:R)+R542</f>
        <v>0</v>
      </c>
      <c r="T540" s="63">
        <f>SUMIF(In!$B:$B,Stock!$B540,In!S:S)+S542</f>
        <v>0</v>
      </c>
      <c r="U540" s="63">
        <f>SUMIF(In!$B:$B,Stock!$B540,In!T:T)+T542</f>
        <v>0</v>
      </c>
      <c r="W540" s="64">
        <f t="shared" si="203"/>
        <v>0</v>
      </c>
      <c r="Z540" s="64">
        <f t="shared" si="207"/>
        <v>184</v>
      </c>
      <c r="AA540" s="74" t="str">
        <f>VLOOKUP($Z540,Master!$A:$B,2,FALSE)</f>
        <v>Kaos ST XL TP</v>
      </c>
    </row>
    <row r="541" spans="1:27" ht="15">
      <c r="A541" s="75" t="str">
        <f t="shared" si="204"/>
        <v>Kaos ST XL TPOUT</v>
      </c>
      <c r="B541" s="75" t="str">
        <f t="shared" si="205"/>
        <v>Kaos ST XL TP</v>
      </c>
      <c r="C541" s="52" t="s">
        <v>19</v>
      </c>
      <c r="D541" s="67">
        <f>SUMIF(Out!$B:$B,Stock!$B541,Out!C:C)</f>
        <v>0</v>
      </c>
      <c r="E541" s="67">
        <f>SUMIF(Out!$B:$B,Stock!$B541,Out!D:D)</f>
        <v>0</v>
      </c>
      <c r="F541" s="67">
        <f>SUMIF(Out!$B:$B,Stock!$B541,Out!E:E)</f>
        <v>0</v>
      </c>
      <c r="G541" s="67">
        <f>SUMIF(Out!$B:$B,Stock!$B541,Out!F:F)</f>
        <v>0</v>
      </c>
      <c r="H541" s="67">
        <f>SUMIF(Out!$B:$B,Stock!$B541,Out!G:G)</f>
        <v>0</v>
      </c>
      <c r="I541" s="67">
        <f>SUMIF(Out!$B:$B,Stock!$B541,Out!H:H)</f>
        <v>0</v>
      </c>
      <c r="J541" s="67">
        <f>SUMIF(Out!$B:$B,Stock!$B541,Out!I:I)</f>
        <v>0</v>
      </c>
      <c r="K541" s="67">
        <f>SUMIF(Out!$B:$B,Stock!$B541,Out!J:J)</f>
        <v>0</v>
      </c>
      <c r="L541" s="67">
        <f>SUMIF(Out!$B:$B,Stock!$B541,Out!K:K)</f>
        <v>0</v>
      </c>
      <c r="M541" s="67">
        <f>SUMIF(Out!$B:$B,Stock!$B541,Out!L:L)</f>
        <v>0</v>
      </c>
      <c r="N541" s="67">
        <f>SUMIF(Out!$B:$B,Stock!$B541,Out!M:M)</f>
        <v>0</v>
      </c>
      <c r="O541" s="67">
        <f>SUMIF(Out!$B:$B,Stock!$B541,Out!N:N)</f>
        <v>0</v>
      </c>
      <c r="P541" s="67">
        <f>SUMIF(Out!$B:$B,Stock!$B541,Out!O:O)</f>
        <v>0</v>
      </c>
      <c r="Q541" s="67">
        <f>SUMIF(Out!$B:$B,Stock!$B541,Out!P:P)</f>
        <v>0</v>
      </c>
      <c r="R541" s="67">
        <f>SUMIF(Out!$B:$B,Stock!$B541,Out!Q:Q)</f>
        <v>0</v>
      </c>
      <c r="S541" s="67">
        <f>SUMIF(Out!$B:$B,Stock!$B541,Out!R:R)</f>
        <v>0</v>
      </c>
      <c r="T541" s="67">
        <f>SUMIF(Out!$B:$B,Stock!$B541,Out!S:S)</f>
        <v>0</v>
      </c>
      <c r="U541" s="67">
        <f>SUMIF(Out!$B:$B,Stock!$B541,Out!T:T)</f>
        <v>0</v>
      </c>
      <c r="W541" s="68">
        <f t="shared" si="203"/>
        <v>0</v>
      </c>
      <c r="Z541" s="68">
        <f t="shared" si="207"/>
        <v>184</v>
      </c>
      <c r="AA541" s="76" t="str">
        <f>VLOOKUP($Z541,Master!$A:$B,2,FALSE)</f>
        <v>Kaos ST XL TP</v>
      </c>
    </row>
    <row r="542" spans="1:27" ht="15">
      <c r="A542" s="77" t="str">
        <f t="shared" si="204"/>
        <v>Kaos ST XL TPBALANCE</v>
      </c>
      <c r="B542" s="77" t="str">
        <f t="shared" si="205"/>
        <v>Kaos ST XL TP</v>
      </c>
      <c r="C542" s="53" t="s">
        <v>118</v>
      </c>
      <c r="D542" s="54">
        <f t="shared" ref="D542:U542" si="214">D540-D541</f>
        <v>0</v>
      </c>
      <c r="E542" s="54">
        <f t="shared" si="214"/>
        <v>0</v>
      </c>
      <c r="F542" s="54">
        <f t="shared" si="214"/>
        <v>0</v>
      </c>
      <c r="G542" s="54">
        <f t="shared" si="214"/>
        <v>0</v>
      </c>
      <c r="H542" s="54">
        <f t="shared" si="214"/>
        <v>0</v>
      </c>
      <c r="I542" s="54">
        <f t="shared" si="214"/>
        <v>0</v>
      </c>
      <c r="J542" s="54">
        <f t="shared" si="214"/>
        <v>0</v>
      </c>
      <c r="K542" s="54">
        <f t="shared" si="214"/>
        <v>0</v>
      </c>
      <c r="L542" s="54">
        <f t="shared" si="214"/>
        <v>0</v>
      </c>
      <c r="M542" s="54">
        <f t="shared" si="214"/>
        <v>0</v>
      </c>
      <c r="N542" s="54">
        <f t="shared" si="214"/>
        <v>0</v>
      </c>
      <c r="O542" s="54">
        <f t="shared" si="214"/>
        <v>0</v>
      </c>
      <c r="P542" s="54">
        <f t="shared" si="214"/>
        <v>0</v>
      </c>
      <c r="Q542" s="54">
        <f t="shared" si="214"/>
        <v>0</v>
      </c>
      <c r="R542" s="54">
        <f t="shared" si="214"/>
        <v>0</v>
      </c>
      <c r="S542" s="54">
        <f t="shared" si="214"/>
        <v>0</v>
      </c>
      <c r="T542" s="54">
        <f t="shared" si="214"/>
        <v>0</v>
      </c>
      <c r="U542" s="54">
        <f t="shared" si="214"/>
        <v>0</v>
      </c>
      <c r="W542" s="71">
        <f t="shared" si="203"/>
        <v>0</v>
      </c>
      <c r="Z542" s="71">
        <f t="shared" si="207"/>
        <v>184</v>
      </c>
      <c r="AA542" s="78" t="str">
        <f>VLOOKUP($Z542,Master!$A:$B,2,FALSE)</f>
        <v>Kaos ST XL TP</v>
      </c>
    </row>
    <row r="543" spans="1:27" ht="15">
      <c r="A543" s="73" t="str">
        <f t="shared" si="204"/>
        <v>Kaos Bola CLUB anakIN</v>
      </c>
      <c r="B543" s="73" t="str">
        <f t="shared" si="205"/>
        <v>Kaos Bola CLUB anak</v>
      </c>
      <c r="C543" s="51" t="s">
        <v>18</v>
      </c>
      <c r="D543" s="63">
        <f>SUMIF(In!$B:$B,Stock!$B543,In!C:C)</f>
        <v>0</v>
      </c>
      <c r="E543" s="63">
        <f>SUMIF(In!$B:$B,Stock!$B543,In!D:D)+D545</f>
        <v>0</v>
      </c>
      <c r="F543" s="63">
        <f>SUMIF(In!$B:$B,Stock!$B543,In!E:E)+E545</f>
        <v>0</v>
      </c>
      <c r="G543" s="63">
        <f>SUMIF(In!$B:$B,Stock!$B543,In!F:F)+F545</f>
        <v>0</v>
      </c>
      <c r="H543" s="63">
        <f>SUMIF(In!$B:$B,Stock!$B543,In!G:G)+G545</f>
        <v>0</v>
      </c>
      <c r="I543" s="63">
        <f>SUMIF(In!$B:$B,Stock!$B543,In!H:H)+H545</f>
        <v>0</v>
      </c>
      <c r="J543" s="63">
        <f>SUMIF(In!$B:$B,Stock!$B543,In!I:I)+I545</f>
        <v>0</v>
      </c>
      <c r="K543" s="63">
        <f>SUMIF(In!$B:$B,Stock!$B543,In!J:J)+J545</f>
        <v>0</v>
      </c>
      <c r="L543" s="63">
        <f>SUMIF(In!$B:$B,Stock!$B543,In!K:K)+K545</f>
        <v>0</v>
      </c>
      <c r="M543" s="63">
        <f>SUMIF(In!$B:$B,Stock!$B543,In!L:L)+L545</f>
        <v>0</v>
      </c>
      <c r="N543" s="63">
        <f>SUMIF(In!$B:$B,Stock!$B543,In!M:M)+M545</f>
        <v>0</v>
      </c>
      <c r="O543" s="63">
        <f>SUMIF(In!$B:$B,Stock!$B543,In!N:N)+N545</f>
        <v>0</v>
      </c>
      <c r="P543" s="63">
        <f>SUMIF(In!$B:$B,Stock!$B543,In!O:O)+O545</f>
        <v>0</v>
      </c>
      <c r="Q543" s="63">
        <f>SUMIF(In!$B:$B,Stock!$B543,In!P:P)+P545</f>
        <v>0</v>
      </c>
      <c r="R543" s="63">
        <f>SUMIF(In!$B:$B,Stock!$B543,In!Q:Q)+Q545</f>
        <v>0</v>
      </c>
      <c r="S543" s="63">
        <f>SUMIF(In!$B:$B,Stock!$B543,In!R:R)+R545</f>
        <v>0</v>
      </c>
      <c r="T543" s="63">
        <f>SUMIF(In!$B:$B,Stock!$B543,In!S:S)+S545</f>
        <v>0</v>
      </c>
      <c r="U543" s="63">
        <f>SUMIF(In!$B:$B,Stock!$B543,In!T:T)+T545</f>
        <v>0</v>
      </c>
      <c r="W543" s="64">
        <f t="shared" si="203"/>
        <v>0</v>
      </c>
      <c r="Z543" s="64">
        <f t="shared" si="207"/>
        <v>185</v>
      </c>
      <c r="AA543" s="74" t="str">
        <f>VLOOKUP($Z543,Master!$A:$B,2,FALSE)</f>
        <v>Kaos Bola CLUB anak</v>
      </c>
    </row>
    <row r="544" spans="1:27" ht="15">
      <c r="A544" s="75" t="str">
        <f t="shared" si="204"/>
        <v>Kaos Bola CLUB anakOUT</v>
      </c>
      <c r="B544" s="75" t="str">
        <f t="shared" si="205"/>
        <v>Kaos Bola CLUB anak</v>
      </c>
      <c r="C544" s="52" t="s">
        <v>19</v>
      </c>
      <c r="D544" s="67">
        <f>SUMIF(Out!$B:$B,Stock!$B544,Out!C:C)</f>
        <v>0</v>
      </c>
      <c r="E544" s="67">
        <f>SUMIF(Out!$B:$B,Stock!$B544,Out!D:D)</f>
        <v>0</v>
      </c>
      <c r="F544" s="67">
        <f>SUMIF(Out!$B:$B,Stock!$B544,Out!E:E)</f>
        <v>0</v>
      </c>
      <c r="G544" s="67">
        <f>SUMIF(Out!$B:$B,Stock!$B544,Out!F:F)</f>
        <v>0</v>
      </c>
      <c r="H544" s="67">
        <f>SUMIF(Out!$B:$B,Stock!$B544,Out!G:G)</f>
        <v>0</v>
      </c>
      <c r="I544" s="67">
        <f>SUMIF(Out!$B:$B,Stock!$B544,Out!H:H)</f>
        <v>0</v>
      </c>
      <c r="J544" s="67">
        <f>SUMIF(Out!$B:$B,Stock!$B544,Out!I:I)</f>
        <v>0</v>
      </c>
      <c r="K544" s="67">
        <f>SUMIF(Out!$B:$B,Stock!$B544,Out!J:J)</f>
        <v>0</v>
      </c>
      <c r="L544" s="67">
        <f>SUMIF(Out!$B:$B,Stock!$B544,Out!K:K)</f>
        <v>0</v>
      </c>
      <c r="M544" s="67">
        <f>SUMIF(Out!$B:$B,Stock!$B544,Out!L:L)</f>
        <v>0</v>
      </c>
      <c r="N544" s="67">
        <f>SUMIF(Out!$B:$B,Stock!$B544,Out!M:M)</f>
        <v>0</v>
      </c>
      <c r="O544" s="67">
        <f>SUMIF(Out!$B:$B,Stock!$B544,Out!N:N)</f>
        <v>0</v>
      </c>
      <c r="P544" s="67">
        <f>SUMIF(Out!$B:$B,Stock!$B544,Out!O:O)</f>
        <v>0</v>
      </c>
      <c r="Q544" s="67">
        <f>SUMIF(Out!$B:$B,Stock!$B544,Out!P:P)</f>
        <v>0</v>
      </c>
      <c r="R544" s="67">
        <f>SUMIF(Out!$B:$B,Stock!$B544,Out!Q:Q)</f>
        <v>0</v>
      </c>
      <c r="S544" s="67">
        <f>SUMIF(Out!$B:$B,Stock!$B544,Out!R:R)</f>
        <v>0</v>
      </c>
      <c r="T544" s="67">
        <f>SUMIF(Out!$B:$B,Stock!$B544,Out!S:S)</f>
        <v>0</v>
      </c>
      <c r="U544" s="67">
        <f>SUMIF(Out!$B:$B,Stock!$B544,Out!T:T)</f>
        <v>0</v>
      </c>
      <c r="W544" s="68">
        <f t="shared" si="203"/>
        <v>0</v>
      </c>
      <c r="Z544" s="68">
        <f t="shared" si="207"/>
        <v>185</v>
      </c>
      <c r="AA544" s="76" t="str">
        <f>VLOOKUP($Z544,Master!$A:$B,2,FALSE)</f>
        <v>Kaos Bola CLUB anak</v>
      </c>
    </row>
    <row r="545" spans="1:27" ht="15">
      <c r="A545" s="77" t="str">
        <f t="shared" si="204"/>
        <v>Kaos Bola CLUB anakBALANCE</v>
      </c>
      <c r="B545" s="77" t="str">
        <f t="shared" si="205"/>
        <v>Kaos Bola CLUB anak</v>
      </c>
      <c r="C545" s="53" t="s">
        <v>118</v>
      </c>
      <c r="D545" s="54">
        <f t="shared" ref="D545:U545" si="215">D543-D544</f>
        <v>0</v>
      </c>
      <c r="E545" s="54">
        <f t="shared" si="215"/>
        <v>0</v>
      </c>
      <c r="F545" s="54">
        <f t="shared" si="215"/>
        <v>0</v>
      </c>
      <c r="G545" s="54">
        <f t="shared" si="215"/>
        <v>0</v>
      </c>
      <c r="H545" s="54">
        <f t="shared" si="215"/>
        <v>0</v>
      </c>
      <c r="I545" s="54">
        <f t="shared" si="215"/>
        <v>0</v>
      </c>
      <c r="J545" s="54">
        <f t="shared" si="215"/>
        <v>0</v>
      </c>
      <c r="K545" s="54">
        <f t="shared" si="215"/>
        <v>0</v>
      </c>
      <c r="L545" s="54">
        <f t="shared" si="215"/>
        <v>0</v>
      </c>
      <c r="M545" s="54">
        <f t="shared" si="215"/>
        <v>0</v>
      </c>
      <c r="N545" s="54">
        <f t="shared" si="215"/>
        <v>0</v>
      </c>
      <c r="O545" s="54">
        <f t="shared" si="215"/>
        <v>0</v>
      </c>
      <c r="P545" s="54">
        <f t="shared" si="215"/>
        <v>0</v>
      </c>
      <c r="Q545" s="54">
        <f t="shared" si="215"/>
        <v>0</v>
      </c>
      <c r="R545" s="54">
        <f t="shared" si="215"/>
        <v>0</v>
      </c>
      <c r="S545" s="54">
        <f t="shared" si="215"/>
        <v>0</v>
      </c>
      <c r="T545" s="54">
        <f t="shared" si="215"/>
        <v>0</v>
      </c>
      <c r="U545" s="54">
        <f t="shared" si="215"/>
        <v>0</v>
      </c>
      <c r="W545" s="71">
        <f t="shared" si="203"/>
        <v>0</v>
      </c>
      <c r="Z545" s="71">
        <f t="shared" si="207"/>
        <v>185</v>
      </c>
      <c r="AA545" s="78" t="str">
        <f>VLOOKUP($Z545,Master!$A:$B,2,FALSE)</f>
        <v>Kaos Bola CLUB anak</v>
      </c>
    </row>
    <row r="546" spans="1:27" ht="15">
      <c r="A546" s="73" t="str">
        <f t="shared" si="204"/>
        <v>Kaos SuzuIN</v>
      </c>
      <c r="B546" s="73" t="str">
        <f t="shared" si="205"/>
        <v>Kaos Suzu</v>
      </c>
      <c r="C546" s="51" t="s">
        <v>18</v>
      </c>
      <c r="D546" s="63">
        <f>SUMIF(In!$B:$B,Stock!$B546,In!C:C)</f>
        <v>0</v>
      </c>
      <c r="E546" s="63">
        <f>SUMIF(In!$B:$B,Stock!$B546,In!D:D)+D548</f>
        <v>0</v>
      </c>
      <c r="F546" s="63">
        <f>SUMIF(In!$B:$B,Stock!$B546,In!E:E)+E548</f>
        <v>0</v>
      </c>
      <c r="G546" s="63">
        <f>SUMIF(In!$B:$B,Stock!$B546,In!F:F)+F548</f>
        <v>0</v>
      </c>
      <c r="H546" s="63">
        <f>SUMIF(In!$B:$B,Stock!$B546,In!G:G)+G548</f>
        <v>0</v>
      </c>
      <c r="I546" s="63">
        <f>SUMIF(In!$B:$B,Stock!$B546,In!H:H)+H548</f>
        <v>0</v>
      </c>
      <c r="J546" s="63">
        <f>SUMIF(In!$B:$B,Stock!$B546,In!I:I)+I548</f>
        <v>0</v>
      </c>
      <c r="K546" s="63">
        <f>SUMIF(In!$B:$B,Stock!$B546,In!J:J)+J548</f>
        <v>0</v>
      </c>
      <c r="L546" s="63">
        <f>SUMIF(In!$B:$B,Stock!$B546,In!K:K)+K548</f>
        <v>0</v>
      </c>
      <c r="M546" s="63">
        <f>SUMIF(In!$B:$B,Stock!$B546,In!L:L)+L548</f>
        <v>0</v>
      </c>
      <c r="N546" s="63">
        <f>SUMIF(In!$B:$B,Stock!$B546,In!M:M)+M548</f>
        <v>0</v>
      </c>
      <c r="O546" s="63">
        <f>SUMIF(In!$B:$B,Stock!$B546,In!N:N)+N548</f>
        <v>0</v>
      </c>
      <c r="P546" s="63">
        <f>SUMIF(In!$B:$B,Stock!$B546,In!O:O)+O548</f>
        <v>0</v>
      </c>
      <c r="Q546" s="63">
        <f>SUMIF(In!$B:$B,Stock!$B546,In!P:P)+P548</f>
        <v>0</v>
      </c>
      <c r="R546" s="63">
        <f>SUMIF(In!$B:$B,Stock!$B546,In!Q:Q)+Q548</f>
        <v>0</v>
      </c>
      <c r="S546" s="63">
        <f>SUMIF(In!$B:$B,Stock!$B546,In!R:R)+R548</f>
        <v>0</v>
      </c>
      <c r="T546" s="63">
        <f>SUMIF(In!$B:$B,Stock!$B546,In!S:S)+S548</f>
        <v>0</v>
      </c>
      <c r="U546" s="63">
        <f>SUMIF(In!$B:$B,Stock!$B546,In!T:T)+T548</f>
        <v>0</v>
      </c>
      <c r="W546" s="64">
        <f t="shared" si="203"/>
        <v>0</v>
      </c>
      <c r="Z546" s="64">
        <f t="shared" si="207"/>
        <v>186</v>
      </c>
      <c r="AA546" s="74" t="str">
        <f>VLOOKUP($Z546,Master!$A:$B,2,FALSE)</f>
        <v>Kaos Suzu</v>
      </c>
    </row>
    <row r="547" spans="1:27" ht="15">
      <c r="A547" s="75" t="str">
        <f t="shared" si="204"/>
        <v>Kaos SuzuOUT</v>
      </c>
      <c r="B547" s="75" t="str">
        <f t="shared" si="205"/>
        <v>Kaos Suzu</v>
      </c>
      <c r="C547" s="52" t="s">
        <v>19</v>
      </c>
      <c r="D547" s="67">
        <f>SUMIF(Out!$B:$B,Stock!$B547,Out!C:C)</f>
        <v>0</v>
      </c>
      <c r="E547" s="67">
        <f>SUMIF(Out!$B:$B,Stock!$B547,Out!D:D)</f>
        <v>0</v>
      </c>
      <c r="F547" s="67">
        <f>SUMIF(Out!$B:$B,Stock!$B547,Out!E:E)</f>
        <v>0</v>
      </c>
      <c r="G547" s="67">
        <f>SUMIF(Out!$B:$B,Stock!$B547,Out!F:F)</f>
        <v>0</v>
      </c>
      <c r="H547" s="67">
        <f>SUMIF(Out!$B:$B,Stock!$B547,Out!G:G)</f>
        <v>0</v>
      </c>
      <c r="I547" s="67">
        <f>SUMIF(Out!$B:$B,Stock!$B547,Out!H:H)</f>
        <v>0</v>
      </c>
      <c r="J547" s="67">
        <f>SUMIF(Out!$B:$B,Stock!$B547,Out!I:I)</f>
        <v>0</v>
      </c>
      <c r="K547" s="67">
        <f>SUMIF(Out!$B:$B,Stock!$B547,Out!J:J)</f>
        <v>0</v>
      </c>
      <c r="L547" s="67">
        <f>SUMIF(Out!$B:$B,Stock!$B547,Out!K:K)</f>
        <v>0</v>
      </c>
      <c r="M547" s="67">
        <f>SUMIF(Out!$B:$B,Stock!$B547,Out!L:L)</f>
        <v>0</v>
      </c>
      <c r="N547" s="67">
        <f>SUMIF(Out!$B:$B,Stock!$B547,Out!M:M)</f>
        <v>0</v>
      </c>
      <c r="O547" s="67">
        <f>SUMIF(Out!$B:$B,Stock!$B547,Out!N:N)</f>
        <v>0</v>
      </c>
      <c r="P547" s="67">
        <f>SUMIF(Out!$B:$B,Stock!$B547,Out!O:O)</f>
        <v>0</v>
      </c>
      <c r="Q547" s="67">
        <f>SUMIF(Out!$B:$B,Stock!$B547,Out!P:P)</f>
        <v>0</v>
      </c>
      <c r="R547" s="67">
        <f>SUMIF(Out!$B:$B,Stock!$B547,Out!Q:Q)</f>
        <v>0</v>
      </c>
      <c r="S547" s="67">
        <f>SUMIF(Out!$B:$B,Stock!$B547,Out!R:R)</f>
        <v>0</v>
      </c>
      <c r="T547" s="67">
        <f>SUMIF(Out!$B:$B,Stock!$B547,Out!S:S)</f>
        <v>0</v>
      </c>
      <c r="U547" s="67">
        <f>SUMIF(Out!$B:$B,Stock!$B547,Out!T:T)</f>
        <v>0</v>
      </c>
      <c r="W547" s="68">
        <f t="shared" si="203"/>
        <v>0</v>
      </c>
      <c r="Z547" s="68">
        <f t="shared" si="207"/>
        <v>186</v>
      </c>
      <c r="AA547" s="76" t="str">
        <f>VLOOKUP($Z547,Master!$A:$B,2,FALSE)</f>
        <v>Kaos Suzu</v>
      </c>
    </row>
    <row r="548" spans="1:27" ht="15">
      <c r="A548" s="77" t="str">
        <f t="shared" si="204"/>
        <v>Kaos SuzuBALANCE</v>
      </c>
      <c r="B548" s="77" t="str">
        <f t="shared" si="205"/>
        <v>Kaos Suzu</v>
      </c>
      <c r="C548" s="53" t="s">
        <v>118</v>
      </c>
      <c r="D548" s="54">
        <f t="shared" ref="D548:U548" si="216">D546-D547</f>
        <v>0</v>
      </c>
      <c r="E548" s="54">
        <f t="shared" si="216"/>
        <v>0</v>
      </c>
      <c r="F548" s="54">
        <f t="shared" si="216"/>
        <v>0</v>
      </c>
      <c r="G548" s="54">
        <f t="shared" si="216"/>
        <v>0</v>
      </c>
      <c r="H548" s="54">
        <f t="shared" si="216"/>
        <v>0</v>
      </c>
      <c r="I548" s="54">
        <f t="shared" si="216"/>
        <v>0</v>
      </c>
      <c r="J548" s="54">
        <f t="shared" si="216"/>
        <v>0</v>
      </c>
      <c r="K548" s="54">
        <f t="shared" si="216"/>
        <v>0</v>
      </c>
      <c r="L548" s="54">
        <f t="shared" si="216"/>
        <v>0</v>
      </c>
      <c r="M548" s="54">
        <f t="shared" si="216"/>
        <v>0</v>
      </c>
      <c r="N548" s="54">
        <f t="shared" si="216"/>
        <v>0</v>
      </c>
      <c r="O548" s="54">
        <f t="shared" si="216"/>
        <v>0</v>
      </c>
      <c r="P548" s="54">
        <f t="shared" si="216"/>
        <v>0</v>
      </c>
      <c r="Q548" s="54">
        <f t="shared" si="216"/>
        <v>0</v>
      </c>
      <c r="R548" s="54">
        <f t="shared" si="216"/>
        <v>0</v>
      </c>
      <c r="S548" s="54">
        <f t="shared" si="216"/>
        <v>0</v>
      </c>
      <c r="T548" s="54">
        <f t="shared" si="216"/>
        <v>0</v>
      </c>
      <c r="U548" s="54">
        <f t="shared" si="216"/>
        <v>0</v>
      </c>
      <c r="W548" s="71">
        <f t="shared" si="203"/>
        <v>0</v>
      </c>
      <c r="Z548" s="71">
        <f t="shared" si="207"/>
        <v>186</v>
      </c>
      <c r="AA548" s="78" t="str">
        <f>VLOOKUP($Z548,Master!$A:$B,2,FALSE)</f>
        <v>Kaos Suzu</v>
      </c>
    </row>
    <row r="549" spans="1:27" ht="15">
      <c r="A549" s="73" t="str">
        <f t="shared" si="204"/>
        <v>Kaos EmblemIN</v>
      </c>
      <c r="B549" s="73" t="str">
        <f t="shared" si="205"/>
        <v>Kaos Emblem</v>
      </c>
      <c r="C549" s="51" t="s">
        <v>18</v>
      </c>
      <c r="D549" s="63">
        <f>SUMIF(In!$B:$B,Stock!$B549,In!C:C)</f>
        <v>0</v>
      </c>
      <c r="E549" s="63">
        <f>SUMIF(In!$B:$B,Stock!$B549,In!D:D)+D551</f>
        <v>0</v>
      </c>
      <c r="F549" s="63">
        <f>SUMIF(In!$B:$B,Stock!$B549,In!E:E)+E551</f>
        <v>0</v>
      </c>
      <c r="G549" s="63">
        <f>SUMIF(In!$B:$B,Stock!$B549,In!F:F)+F551</f>
        <v>0</v>
      </c>
      <c r="H549" s="63">
        <f>SUMIF(In!$B:$B,Stock!$B549,In!G:G)+G551</f>
        <v>0</v>
      </c>
      <c r="I549" s="63">
        <f>SUMIF(In!$B:$B,Stock!$B549,In!H:H)+H551</f>
        <v>0</v>
      </c>
      <c r="J549" s="63">
        <f>SUMIF(In!$B:$B,Stock!$B549,In!I:I)+I551</f>
        <v>0</v>
      </c>
      <c r="K549" s="63">
        <f>SUMIF(In!$B:$B,Stock!$B549,In!J:J)+J551</f>
        <v>0</v>
      </c>
      <c r="L549" s="63">
        <f>SUMIF(In!$B:$B,Stock!$B549,In!K:K)+K551</f>
        <v>0</v>
      </c>
      <c r="M549" s="63">
        <f>SUMIF(In!$B:$B,Stock!$B549,In!L:L)+L551</f>
        <v>0</v>
      </c>
      <c r="N549" s="63">
        <f>SUMIF(In!$B:$B,Stock!$B549,In!M:M)+M551</f>
        <v>0</v>
      </c>
      <c r="O549" s="63">
        <f>SUMIF(In!$B:$B,Stock!$B549,In!N:N)+N551</f>
        <v>0</v>
      </c>
      <c r="P549" s="63">
        <f>SUMIF(In!$B:$B,Stock!$B549,In!O:O)+O551</f>
        <v>0</v>
      </c>
      <c r="Q549" s="63">
        <f>SUMIF(In!$B:$B,Stock!$B549,In!P:P)+P551</f>
        <v>0</v>
      </c>
      <c r="R549" s="63">
        <f>SUMIF(In!$B:$B,Stock!$B549,In!Q:Q)+Q551</f>
        <v>0</v>
      </c>
      <c r="S549" s="63">
        <f>SUMIF(In!$B:$B,Stock!$B549,In!R:R)+R551</f>
        <v>0</v>
      </c>
      <c r="T549" s="63">
        <f>SUMIF(In!$B:$B,Stock!$B549,In!S:S)+S551</f>
        <v>0</v>
      </c>
      <c r="U549" s="63">
        <f>SUMIF(In!$B:$B,Stock!$B549,In!T:T)+T551</f>
        <v>0</v>
      </c>
      <c r="W549" s="64">
        <f t="shared" si="203"/>
        <v>0</v>
      </c>
      <c r="Z549" s="64">
        <f t="shared" si="207"/>
        <v>187</v>
      </c>
      <c r="AA549" s="74" t="str">
        <f>VLOOKUP($Z549,Master!$A:$B,2,FALSE)</f>
        <v>Kaos Emblem</v>
      </c>
    </row>
    <row r="550" spans="1:27" ht="15">
      <c r="A550" s="75" t="str">
        <f t="shared" si="204"/>
        <v>Kaos EmblemOUT</v>
      </c>
      <c r="B550" s="75" t="str">
        <f t="shared" si="205"/>
        <v>Kaos Emblem</v>
      </c>
      <c r="C550" s="52" t="s">
        <v>19</v>
      </c>
      <c r="D550" s="67">
        <f>SUMIF(Out!$B:$B,Stock!$B550,Out!C:C)</f>
        <v>0</v>
      </c>
      <c r="E550" s="67">
        <f>SUMIF(Out!$B:$B,Stock!$B550,Out!D:D)</f>
        <v>0</v>
      </c>
      <c r="F550" s="67">
        <f>SUMIF(Out!$B:$B,Stock!$B550,Out!E:E)</f>
        <v>0</v>
      </c>
      <c r="G550" s="67">
        <f>SUMIF(Out!$B:$B,Stock!$B550,Out!F:F)</f>
        <v>0</v>
      </c>
      <c r="H550" s="67">
        <f>SUMIF(Out!$B:$B,Stock!$B550,Out!G:G)</f>
        <v>0</v>
      </c>
      <c r="I550" s="67">
        <f>SUMIF(Out!$B:$B,Stock!$B550,Out!H:H)</f>
        <v>0</v>
      </c>
      <c r="J550" s="67">
        <f>SUMIF(Out!$B:$B,Stock!$B550,Out!I:I)</f>
        <v>0</v>
      </c>
      <c r="K550" s="67">
        <f>SUMIF(Out!$B:$B,Stock!$B550,Out!J:J)</f>
        <v>0</v>
      </c>
      <c r="L550" s="67">
        <f>SUMIF(Out!$B:$B,Stock!$B550,Out!K:K)</f>
        <v>0</v>
      </c>
      <c r="M550" s="67">
        <f>SUMIF(Out!$B:$B,Stock!$B550,Out!L:L)</f>
        <v>0</v>
      </c>
      <c r="N550" s="67">
        <f>SUMIF(Out!$B:$B,Stock!$B550,Out!M:M)</f>
        <v>0</v>
      </c>
      <c r="O550" s="67">
        <f>SUMIF(Out!$B:$B,Stock!$B550,Out!N:N)</f>
        <v>0</v>
      </c>
      <c r="P550" s="67">
        <f>SUMIF(Out!$B:$B,Stock!$B550,Out!O:O)</f>
        <v>0</v>
      </c>
      <c r="Q550" s="67">
        <f>SUMIF(Out!$B:$B,Stock!$B550,Out!P:P)</f>
        <v>0</v>
      </c>
      <c r="R550" s="67">
        <f>SUMIF(Out!$B:$B,Stock!$B550,Out!Q:Q)</f>
        <v>0</v>
      </c>
      <c r="S550" s="67">
        <f>SUMIF(Out!$B:$B,Stock!$B550,Out!R:R)</f>
        <v>0</v>
      </c>
      <c r="T550" s="67">
        <f>SUMIF(Out!$B:$B,Stock!$B550,Out!S:S)</f>
        <v>0</v>
      </c>
      <c r="U550" s="67">
        <f>SUMIF(Out!$B:$B,Stock!$B550,Out!T:T)</f>
        <v>0</v>
      </c>
      <c r="W550" s="68">
        <f t="shared" si="203"/>
        <v>0</v>
      </c>
      <c r="Z550" s="68">
        <f t="shared" si="207"/>
        <v>187</v>
      </c>
      <c r="AA550" s="76" t="str">
        <f>VLOOKUP($Z550,Master!$A:$B,2,FALSE)</f>
        <v>Kaos Emblem</v>
      </c>
    </row>
    <row r="551" spans="1:27" ht="15">
      <c r="A551" s="77" t="str">
        <f t="shared" si="204"/>
        <v>Kaos EmblemBALANCE</v>
      </c>
      <c r="B551" s="77" t="str">
        <f t="shared" si="205"/>
        <v>Kaos Emblem</v>
      </c>
      <c r="C551" s="53" t="s">
        <v>118</v>
      </c>
      <c r="D551" s="54">
        <f t="shared" ref="D551:U551" si="217">D549-D550</f>
        <v>0</v>
      </c>
      <c r="E551" s="54">
        <f t="shared" si="217"/>
        <v>0</v>
      </c>
      <c r="F551" s="54">
        <f t="shared" si="217"/>
        <v>0</v>
      </c>
      <c r="G551" s="54">
        <f t="shared" si="217"/>
        <v>0</v>
      </c>
      <c r="H551" s="54">
        <f t="shared" si="217"/>
        <v>0</v>
      </c>
      <c r="I551" s="54">
        <f t="shared" si="217"/>
        <v>0</v>
      </c>
      <c r="J551" s="54">
        <f t="shared" si="217"/>
        <v>0</v>
      </c>
      <c r="K551" s="54">
        <f t="shared" si="217"/>
        <v>0</v>
      </c>
      <c r="L551" s="54">
        <f t="shared" si="217"/>
        <v>0</v>
      </c>
      <c r="M551" s="54">
        <f t="shared" si="217"/>
        <v>0</v>
      </c>
      <c r="N551" s="54">
        <f t="shared" si="217"/>
        <v>0</v>
      </c>
      <c r="O551" s="54">
        <f t="shared" si="217"/>
        <v>0</v>
      </c>
      <c r="P551" s="54">
        <f t="shared" si="217"/>
        <v>0</v>
      </c>
      <c r="Q551" s="54">
        <f t="shared" si="217"/>
        <v>0</v>
      </c>
      <c r="R551" s="54">
        <f t="shared" si="217"/>
        <v>0</v>
      </c>
      <c r="S551" s="54">
        <f t="shared" si="217"/>
        <v>0</v>
      </c>
      <c r="T551" s="54">
        <f t="shared" si="217"/>
        <v>0</v>
      </c>
      <c r="U551" s="54">
        <f t="shared" si="217"/>
        <v>0</v>
      </c>
      <c r="W551" s="71">
        <f t="shared" si="203"/>
        <v>0</v>
      </c>
      <c r="Z551" s="71">
        <f t="shared" si="207"/>
        <v>187</v>
      </c>
      <c r="AA551" s="78" t="str">
        <f>VLOOKUP($Z551,Master!$A:$B,2,FALSE)</f>
        <v>Kaos Emblem</v>
      </c>
    </row>
    <row r="552" spans="1:27" ht="15">
      <c r="A552" s="73" t="str">
        <f t="shared" si="204"/>
        <v>Kaos Distro CoupleIN</v>
      </c>
      <c r="B552" s="73" t="str">
        <f t="shared" si="205"/>
        <v>Kaos Distro Couple</v>
      </c>
      <c r="C552" s="51" t="s">
        <v>18</v>
      </c>
      <c r="D552" s="63">
        <f>SUMIF(In!$B:$B,Stock!$B552,In!C:C)</f>
        <v>0</v>
      </c>
      <c r="E552" s="63">
        <f>SUMIF(In!$B:$B,Stock!$B552,In!D:D)+D554</f>
        <v>0</v>
      </c>
      <c r="F552" s="63">
        <f>SUMIF(In!$B:$B,Stock!$B552,In!E:E)+E554</f>
        <v>0</v>
      </c>
      <c r="G552" s="63">
        <f>SUMIF(In!$B:$B,Stock!$B552,In!F:F)+F554</f>
        <v>0</v>
      </c>
      <c r="H552" s="63">
        <f>SUMIF(In!$B:$B,Stock!$B552,In!G:G)+G554</f>
        <v>0</v>
      </c>
      <c r="I552" s="63">
        <f>SUMIF(In!$B:$B,Stock!$B552,In!H:H)+H554</f>
        <v>0</v>
      </c>
      <c r="J552" s="63">
        <f>SUMIF(In!$B:$B,Stock!$B552,In!I:I)+I554</f>
        <v>0</v>
      </c>
      <c r="K552" s="63">
        <f>SUMIF(In!$B:$B,Stock!$B552,In!J:J)+J554</f>
        <v>0</v>
      </c>
      <c r="L552" s="63">
        <f>SUMIF(In!$B:$B,Stock!$B552,In!K:K)+K554</f>
        <v>0</v>
      </c>
      <c r="M552" s="63">
        <f>SUMIF(In!$B:$B,Stock!$B552,In!L:L)+L554</f>
        <v>0</v>
      </c>
      <c r="N552" s="63">
        <f>SUMIF(In!$B:$B,Stock!$B552,In!M:M)+M554</f>
        <v>0</v>
      </c>
      <c r="O552" s="63">
        <f>SUMIF(In!$B:$B,Stock!$B552,In!N:N)+N554</f>
        <v>0</v>
      </c>
      <c r="P552" s="63">
        <f>SUMIF(In!$B:$B,Stock!$B552,In!O:O)+O554</f>
        <v>0</v>
      </c>
      <c r="Q552" s="63">
        <f>SUMIF(In!$B:$B,Stock!$B552,In!P:P)+P554</f>
        <v>0</v>
      </c>
      <c r="R552" s="63">
        <f>SUMIF(In!$B:$B,Stock!$B552,In!Q:Q)+Q554</f>
        <v>0</v>
      </c>
      <c r="S552" s="63">
        <f>SUMIF(In!$B:$B,Stock!$B552,In!R:R)+R554</f>
        <v>0</v>
      </c>
      <c r="T552" s="63">
        <f>SUMIF(In!$B:$B,Stock!$B552,In!S:S)+S554</f>
        <v>0</v>
      </c>
      <c r="U552" s="63">
        <f>SUMIF(In!$B:$B,Stock!$B552,In!T:T)+T554</f>
        <v>0</v>
      </c>
      <c r="W552" s="64">
        <f t="shared" si="203"/>
        <v>0</v>
      </c>
      <c r="Z552" s="64">
        <f t="shared" si="207"/>
        <v>188</v>
      </c>
      <c r="AA552" s="74" t="str">
        <f>VLOOKUP($Z552,Master!$A:$B,2,FALSE)</f>
        <v>Kaos Distro Couple</v>
      </c>
    </row>
    <row r="553" spans="1:27" ht="15">
      <c r="A553" s="75" t="str">
        <f t="shared" si="204"/>
        <v>Kaos Distro CoupleOUT</v>
      </c>
      <c r="B553" s="75" t="str">
        <f t="shared" si="205"/>
        <v>Kaos Distro Couple</v>
      </c>
      <c r="C553" s="52" t="s">
        <v>19</v>
      </c>
      <c r="D553" s="67">
        <f>SUMIF(Out!$B:$B,Stock!$B553,Out!C:C)</f>
        <v>0</v>
      </c>
      <c r="E553" s="67">
        <f>SUMIF(Out!$B:$B,Stock!$B553,Out!D:D)</f>
        <v>0</v>
      </c>
      <c r="F553" s="67">
        <f>SUMIF(Out!$B:$B,Stock!$B553,Out!E:E)</f>
        <v>0</v>
      </c>
      <c r="G553" s="67">
        <f>SUMIF(Out!$B:$B,Stock!$B553,Out!F:F)</f>
        <v>0</v>
      </c>
      <c r="H553" s="67">
        <f>SUMIF(Out!$B:$B,Stock!$B553,Out!G:G)</f>
        <v>0</v>
      </c>
      <c r="I553" s="67">
        <f>SUMIF(Out!$B:$B,Stock!$B553,Out!H:H)</f>
        <v>0</v>
      </c>
      <c r="J553" s="67">
        <f>SUMIF(Out!$B:$B,Stock!$B553,Out!I:I)</f>
        <v>0</v>
      </c>
      <c r="K553" s="67">
        <f>SUMIF(Out!$B:$B,Stock!$B553,Out!J:J)</f>
        <v>0</v>
      </c>
      <c r="L553" s="67">
        <f>SUMIF(Out!$B:$B,Stock!$B553,Out!K:K)</f>
        <v>0</v>
      </c>
      <c r="M553" s="67">
        <f>SUMIF(Out!$B:$B,Stock!$B553,Out!L:L)</f>
        <v>0</v>
      </c>
      <c r="N553" s="67">
        <f>SUMIF(Out!$B:$B,Stock!$B553,Out!M:M)</f>
        <v>0</v>
      </c>
      <c r="O553" s="67">
        <f>SUMIF(Out!$B:$B,Stock!$B553,Out!N:N)</f>
        <v>0</v>
      </c>
      <c r="P553" s="67">
        <f>SUMIF(Out!$B:$B,Stock!$B553,Out!O:O)</f>
        <v>0</v>
      </c>
      <c r="Q553" s="67">
        <f>SUMIF(Out!$B:$B,Stock!$B553,Out!P:P)</f>
        <v>0</v>
      </c>
      <c r="R553" s="67">
        <f>SUMIF(Out!$B:$B,Stock!$B553,Out!Q:Q)</f>
        <v>0</v>
      </c>
      <c r="S553" s="67">
        <f>SUMIF(Out!$B:$B,Stock!$B553,Out!R:R)</f>
        <v>0</v>
      </c>
      <c r="T553" s="67">
        <f>SUMIF(Out!$B:$B,Stock!$B553,Out!S:S)</f>
        <v>0</v>
      </c>
      <c r="U553" s="67">
        <f>SUMIF(Out!$B:$B,Stock!$B553,Out!T:T)</f>
        <v>0</v>
      </c>
      <c r="W553" s="68">
        <f t="shared" si="203"/>
        <v>0</v>
      </c>
      <c r="Z553" s="68">
        <f t="shared" si="207"/>
        <v>188</v>
      </c>
      <c r="AA553" s="76" t="str">
        <f>VLOOKUP($Z553,Master!$A:$B,2,FALSE)</f>
        <v>Kaos Distro Couple</v>
      </c>
    </row>
    <row r="554" spans="1:27" ht="15">
      <c r="A554" s="77" t="str">
        <f t="shared" si="204"/>
        <v>Kaos Distro CoupleBALANCE</v>
      </c>
      <c r="B554" s="77" t="str">
        <f t="shared" si="205"/>
        <v>Kaos Distro Couple</v>
      </c>
      <c r="C554" s="53" t="s">
        <v>118</v>
      </c>
      <c r="D554" s="54">
        <f t="shared" ref="D554:U554" si="218">D552-D553</f>
        <v>0</v>
      </c>
      <c r="E554" s="54">
        <f t="shared" si="218"/>
        <v>0</v>
      </c>
      <c r="F554" s="54">
        <f t="shared" si="218"/>
        <v>0</v>
      </c>
      <c r="G554" s="54">
        <f t="shared" si="218"/>
        <v>0</v>
      </c>
      <c r="H554" s="54">
        <f t="shared" si="218"/>
        <v>0</v>
      </c>
      <c r="I554" s="54">
        <f t="shared" si="218"/>
        <v>0</v>
      </c>
      <c r="J554" s="54">
        <f t="shared" si="218"/>
        <v>0</v>
      </c>
      <c r="K554" s="54">
        <f t="shared" si="218"/>
        <v>0</v>
      </c>
      <c r="L554" s="54">
        <f t="shared" si="218"/>
        <v>0</v>
      </c>
      <c r="M554" s="54">
        <f t="shared" si="218"/>
        <v>0</v>
      </c>
      <c r="N554" s="54">
        <f t="shared" si="218"/>
        <v>0</v>
      </c>
      <c r="O554" s="54">
        <f t="shared" si="218"/>
        <v>0</v>
      </c>
      <c r="P554" s="54">
        <f t="shared" si="218"/>
        <v>0</v>
      </c>
      <c r="Q554" s="54">
        <f t="shared" si="218"/>
        <v>0</v>
      </c>
      <c r="R554" s="54">
        <f t="shared" si="218"/>
        <v>0</v>
      </c>
      <c r="S554" s="54">
        <f t="shared" si="218"/>
        <v>0</v>
      </c>
      <c r="T554" s="54">
        <f t="shared" si="218"/>
        <v>0</v>
      </c>
      <c r="U554" s="54">
        <f t="shared" si="218"/>
        <v>0</v>
      </c>
      <c r="W554" s="71">
        <f t="shared" si="203"/>
        <v>0</v>
      </c>
      <c r="Z554" s="71">
        <f t="shared" si="207"/>
        <v>188</v>
      </c>
      <c r="AA554" s="78" t="str">
        <f>VLOOKUP($Z554,Master!$A:$B,2,FALSE)</f>
        <v>Kaos Distro Couple</v>
      </c>
    </row>
    <row r="555" spans="1:27" ht="15">
      <c r="A555" s="73" t="str">
        <f t="shared" si="204"/>
        <v>Celana Kodoray FullIN</v>
      </c>
      <c r="B555" s="73" t="str">
        <f t="shared" si="205"/>
        <v>Celana Kodoray Full</v>
      </c>
      <c r="C555" s="51" t="s">
        <v>18</v>
      </c>
      <c r="D555" s="63">
        <f>SUMIF(In!$B:$B,Stock!$B555,In!C:C)</f>
        <v>0</v>
      </c>
      <c r="E555" s="63">
        <f>SUMIF(In!$B:$B,Stock!$B555,In!D:D)+D557</f>
        <v>0</v>
      </c>
      <c r="F555" s="63">
        <f>SUMIF(In!$B:$B,Stock!$B555,In!E:E)+E557</f>
        <v>0</v>
      </c>
      <c r="G555" s="63">
        <f>SUMIF(In!$B:$B,Stock!$B555,In!F:F)+F557</f>
        <v>0</v>
      </c>
      <c r="H555" s="63">
        <f>SUMIF(In!$B:$B,Stock!$B555,In!G:G)+G557</f>
        <v>0</v>
      </c>
      <c r="I555" s="63">
        <f>SUMIF(In!$B:$B,Stock!$B555,In!H:H)+H557</f>
        <v>0</v>
      </c>
      <c r="J555" s="63">
        <f>SUMIF(In!$B:$B,Stock!$B555,In!I:I)+I557</f>
        <v>0</v>
      </c>
      <c r="K555" s="63">
        <f>SUMIF(In!$B:$B,Stock!$B555,In!J:J)+J557</f>
        <v>0</v>
      </c>
      <c r="L555" s="63">
        <f>SUMIF(In!$B:$B,Stock!$B555,In!K:K)+K557</f>
        <v>0</v>
      </c>
      <c r="M555" s="63">
        <f>SUMIF(In!$B:$B,Stock!$B555,In!L:L)+L557</f>
        <v>0</v>
      </c>
      <c r="N555" s="63">
        <f>SUMIF(In!$B:$B,Stock!$B555,In!M:M)+M557</f>
        <v>0</v>
      </c>
      <c r="O555" s="63">
        <f>SUMIF(In!$B:$B,Stock!$B555,In!N:N)+N557</f>
        <v>0</v>
      </c>
      <c r="P555" s="63">
        <f>SUMIF(In!$B:$B,Stock!$B555,In!O:O)+O557</f>
        <v>0</v>
      </c>
      <c r="Q555" s="63">
        <f>SUMIF(In!$B:$B,Stock!$B555,In!P:P)+P557</f>
        <v>0</v>
      </c>
      <c r="R555" s="63">
        <f>SUMIF(In!$B:$B,Stock!$B555,In!Q:Q)+Q557</f>
        <v>0</v>
      </c>
      <c r="S555" s="63">
        <f>SUMIF(In!$B:$B,Stock!$B555,In!R:R)+R557</f>
        <v>0</v>
      </c>
      <c r="T555" s="63">
        <f>SUMIF(In!$B:$B,Stock!$B555,In!S:S)+S557</f>
        <v>0</v>
      </c>
      <c r="U555" s="63">
        <f>SUMIF(In!$B:$B,Stock!$B555,In!T:T)+T557</f>
        <v>0</v>
      </c>
      <c r="W555" s="64">
        <f t="shared" si="203"/>
        <v>0</v>
      </c>
      <c r="Z555" s="64">
        <f t="shared" si="207"/>
        <v>189</v>
      </c>
      <c r="AA555" s="74" t="str">
        <f>VLOOKUP($Z555,Master!$A:$B,2,FALSE)</f>
        <v>Celana Kodoray Full</v>
      </c>
    </row>
    <row r="556" spans="1:27" ht="15">
      <c r="A556" s="75" t="str">
        <f t="shared" si="204"/>
        <v>Celana Kodoray FullOUT</v>
      </c>
      <c r="B556" s="75" t="str">
        <f t="shared" si="205"/>
        <v>Celana Kodoray Full</v>
      </c>
      <c r="C556" s="52" t="s">
        <v>19</v>
      </c>
      <c r="D556" s="67">
        <f>SUMIF(Out!$B:$B,Stock!$B556,Out!C:C)</f>
        <v>0</v>
      </c>
      <c r="E556" s="67">
        <f>SUMIF(Out!$B:$B,Stock!$B556,Out!D:D)</f>
        <v>0</v>
      </c>
      <c r="F556" s="67">
        <f>SUMIF(Out!$B:$B,Stock!$B556,Out!E:E)</f>
        <v>0</v>
      </c>
      <c r="G556" s="67">
        <f>SUMIF(Out!$B:$B,Stock!$B556,Out!F:F)</f>
        <v>0</v>
      </c>
      <c r="H556" s="67">
        <f>SUMIF(Out!$B:$B,Stock!$B556,Out!G:G)</f>
        <v>0</v>
      </c>
      <c r="I556" s="67">
        <f>SUMIF(Out!$B:$B,Stock!$B556,Out!H:H)</f>
        <v>0</v>
      </c>
      <c r="J556" s="67">
        <f>SUMIF(Out!$B:$B,Stock!$B556,Out!I:I)</f>
        <v>0</v>
      </c>
      <c r="K556" s="67">
        <f>SUMIF(Out!$B:$B,Stock!$B556,Out!J:J)</f>
        <v>0</v>
      </c>
      <c r="L556" s="67">
        <f>SUMIF(Out!$B:$B,Stock!$B556,Out!K:K)</f>
        <v>0</v>
      </c>
      <c r="M556" s="67">
        <f>SUMIF(Out!$B:$B,Stock!$B556,Out!L:L)</f>
        <v>0</v>
      </c>
      <c r="N556" s="67">
        <f>SUMIF(Out!$B:$B,Stock!$B556,Out!M:M)</f>
        <v>0</v>
      </c>
      <c r="O556" s="67">
        <f>SUMIF(Out!$B:$B,Stock!$B556,Out!N:N)</f>
        <v>0</v>
      </c>
      <c r="P556" s="67">
        <f>SUMIF(Out!$B:$B,Stock!$B556,Out!O:O)</f>
        <v>0</v>
      </c>
      <c r="Q556" s="67">
        <f>SUMIF(Out!$B:$B,Stock!$B556,Out!P:P)</f>
        <v>0</v>
      </c>
      <c r="R556" s="67">
        <f>SUMIF(Out!$B:$B,Stock!$B556,Out!Q:Q)</f>
        <v>0</v>
      </c>
      <c r="S556" s="67">
        <f>SUMIF(Out!$B:$B,Stock!$B556,Out!R:R)</f>
        <v>0</v>
      </c>
      <c r="T556" s="67">
        <f>SUMIF(Out!$B:$B,Stock!$B556,Out!S:S)</f>
        <v>0</v>
      </c>
      <c r="U556" s="67">
        <f>SUMIF(Out!$B:$B,Stock!$B556,Out!T:T)</f>
        <v>0</v>
      </c>
      <c r="W556" s="68">
        <f t="shared" si="203"/>
        <v>0</v>
      </c>
      <c r="Z556" s="68">
        <f t="shared" si="207"/>
        <v>189</v>
      </c>
      <c r="AA556" s="76" t="str">
        <f>VLOOKUP($Z556,Master!$A:$B,2,FALSE)</f>
        <v>Celana Kodoray Full</v>
      </c>
    </row>
    <row r="557" spans="1:27" ht="15">
      <c r="A557" s="77" t="str">
        <f t="shared" si="204"/>
        <v>Celana Kodoray FullBALANCE</v>
      </c>
      <c r="B557" s="77" t="str">
        <f t="shared" si="205"/>
        <v>Celana Kodoray Full</v>
      </c>
      <c r="C557" s="53" t="s">
        <v>118</v>
      </c>
      <c r="D557" s="54">
        <f t="shared" ref="D557:U557" si="219">D555-D556</f>
        <v>0</v>
      </c>
      <c r="E557" s="54">
        <f t="shared" si="219"/>
        <v>0</v>
      </c>
      <c r="F557" s="54">
        <f t="shared" si="219"/>
        <v>0</v>
      </c>
      <c r="G557" s="54">
        <f t="shared" si="219"/>
        <v>0</v>
      </c>
      <c r="H557" s="54">
        <f t="shared" si="219"/>
        <v>0</v>
      </c>
      <c r="I557" s="54">
        <f t="shared" si="219"/>
        <v>0</v>
      </c>
      <c r="J557" s="54">
        <f t="shared" si="219"/>
        <v>0</v>
      </c>
      <c r="K557" s="54">
        <f t="shared" si="219"/>
        <v>0</v>
      </c>
      <c r="L557" s="54">
        <f t="shared" si="219"/>
        <v>0</v>
      </c>
      <c r="M557" s="54">
        <f t="shared" si="219"/>
        <v>0</v>
      </c>
      <c r="N557" s="54">
        <f t="shared" si="219"/>
        <v>0</v>
      </c>
      <c r="O557" s="54">
        <f t="shared" si="219"/>
        <v>0</v>
      </c>
      <c r="P557" s="54">
        <f t="shared" si="219"/>
        <v>0</v>
      </c>
      <c r="Q557" s="54">
        <f t="shared" si="219"/>
        <v>0</v>
      </c>
      <c r="R557" s="54">
        <f t="shared" si="219"/>
        <v>0</v>
      </c>
      <c r="S557" s="54">
        <f t="shared" si="219"/>
        <v>0</v>
      </c>
      <c r="T557" s="54">
        <f t="shared" si="219"/>
        <v>0</v>
      </c>
      <c r="U557" s="54">
        <f t="shared" si="219"/>
        <v>0</v>
      </c>
      <c r="W557" s="71">
        <f t="shared" si="203"/>
        <v>0</v>
      </c>
      <c r="Z557" s="71">
        <f t="shared" si="207"/>
        <v>189</v>
      </c>
      <c r="AA557" s="78" t="str">
        <f>VLOOKUP($Z557,Master!$A:$B,2,FALSE)</f>
        <v>Celana Kodoray Full</v>
      </c>
    </row>
    <row r="558" spans="1:27" ht="15">
      <c r="A558" s="73" t="str">
        <f t="shared" si="204"/>
        <v>Celana LuckyIN</v>
      </c>
      <c r="B558" s="73" t="str">
        <f t="shared" si="205"/>
        <v>Celana Lucky</v>
      </c>
      <c r="C558" s="51" t="s">
        <v>18</v>
      </c>
      <c r="D558" s="63">
        <f>SUMIF(In!$B:$B,Stock!$B558,In!C:C)</f>
        <v>0</v>
      </c>
      <c r="E558" s="63">
        <f>SUMIF(In!$B:$B,Stock!$B558,In!D:D)+D560</f>
        <v>0</v>
      </c>
      <c r="F558" s="63">
        <f>SUMIF(In!$B:$B,Stock!$B558,In!E:E)+E560</f>
        <v>0</v>
      </c>
      <c r="G558" s="63">
        <f>SUMIF(In!$B:$B,Stock!$B558,In!F:F)+F560</f>
        <v>0</v>
      </c>
      <c r="H558" s="63">
        <f>SUMIF(In!$B:$B,Stock!$B558,In!G:G)+G560</f>
        <v>0</v>
      </c>
      <c r="I558" s="63">
        <f>SUMIF(In!$B:$B,Stock!$B558,In!H:H)+H560</f>
        <v>0</v>
      </c>
      <c r="J558" s="63">
        <f>SUMIF(In!$B:$B,Stock!$B558,In!I:I)+I560</f>
        <v>0</v>
      </c>
      <c r="K558" s="63">
        <f>SUMIF(In!$B:$B,Stock!$B558,In!J:J)+J560</f>
        <v>0</v>
      </c>
      <c r="L558" s="63">
        <f>SUMIF(In!$B:$B,Stock!$B558,In!K:K)+K560</f>
        <v>0</v>
      </c>
      <c r="M558" s="63">
        <f>SUMIF(In!$B:$B,Stock!$B558,In!L:L)+L560</f>
        <v>0</v>
      </c>
      <c r="N558" s="63">
        <f>SUMIF(In!$B:$B,Stock!$B558,In!M:M)+M560</f>
        <v>0</v>
      </c>
      <c r="O558" s="63">
        <f>SUMIF(In!$B:$B,Stock!$B558,In!N:N)+N560</f>
        <v>0</v>
      </c>
      <c r="P558" s="63">
        <f>SUMIF(In!$B:$B,Stock!$B558,In!O:O)+O560</f>
        <v>0</v>
      </c>
      <c r="Q558" s="63">
        <f>SUMIF(In!$B:$B,Stock!$B558,In!P:P)+P560</f>
        <v>0</v>
      </c>
      <c r="R558" s="63">
        <f>SUMIF(In!$B:$B,Stock!$B558,In!Q:Q)+Q560</f>
        <v>0</v>
      </c>
      <c r="S558" s="63">
        <f>SUMIF(In!$B:$B,Stock!$B558,In!R:R)+R560</f>
        <v>0</v>
      </c>
      <c r="T558" s="63">
        <f>SUMIF(In!$B:$B,Stock!$B558,In!S:S)+S560</f>
        <v>0</v>
      </c>
      <c r="U558" s="63">
        <f>SUMIF(In!$B:$B,Stock!$B558,In!T:T)+T560</f>
        <v>0</v>
      </c>
      <c r="W558" s="64">
        <f t="shared" si="203"/>
        <v>0</v>
      </c>
      <c r="Z558" s="64">
        <f t="shared" si="207"/>
        <v>190</v>
      </c>
      <c r="AA558" s="74" t="str">
        <f>VLOOKUP($Z558,Master!$A:$B,2,FALSE)</f>
        <v>Celana Lucky</v>
      </c>
    </row>
    <row r="559" spans="1:27" ht="15">
      <c r="A559" s="75" t="str">
        <f t="shared" si="204"/>
        <v>Celana LuckyOUT</v>
      </c>
      <c r="B559" s="75" t="str">
        <f t="shared" si="205"/>
        <v>Celana Lucky</v>
      </c>
      <c r="C559" s="52" t="s">
        <v>19</v>
      </c>
      <c r="D559" s="67">
        <f>SUMIF(Out!$B:$B,Stock!$B559,Out!C:C)</f>
        <v>0</v>
      </c>
      <c r="E559" s="67">
        <f>SUMIF(Out!$B:$B,Stock!$B559,Out!D:D)</f>
        <v>0</v>
      </c>
      <c r="F559" s="67">
        <f>SUMIF(Out!$B:$B,Stock!$B559,Out!E:E)</f>
        <v>0</v>
      </c>
      <c r="G559" s="67">
        <f>SUMIF(Out!$B:$B,Stock!$B559,Out!F:F)</f>
        <v>0</v>
      </c>
      <c r="H559" s="67">
        <f>SUMIF(Out!$B:$B,Stock!$B559,Out!G:G)</f>
        <v>0</v>
      </c>
      <c r="I559" s="67">
        <f>SUMIF(Out!$B:$B,Stock!$B559,Out!H:H)</f>
        <v>0</v>
      </c>
      <c r="J559" s="67">
        <f>SUMIF(Out!$B:$B,Stock!$B559,Out!I:I)</f>
        <v>0</v>
      </c>
      <c r="K559" s="67">
        <f>SUMIF(Out!$B:$B,Stock!$B559,Out!J:J)</f>
        <v>0</v>
      </c>
      <c r="L559" s="67">
        <f>SUMIF(Out!$B:$B,Stock!$B559,Out!K:K)</f>
        <v>0</v>
      </c>
      <c r="M559" s="67">
        <f>SUMIF(Out!$B:$B,Stock!$B559,Out!L:L)</f>
        <v>0</v>
      </c>
      <c r="N559" s="67">
        <f>SUMIF(Out!$B:$B,Stock!$B559,Out!M:M)</f>
        <v>0</v>
      </c>
      <c r="O559" s="67">
        <f>SUMIF(Out!$B:$B,Stock!$B559,Out!N:N)</f>
        <v>0</v>
      </c>
      <c r="P559" s="67">
        <f>SUMIF(Out!$B:$B,Stock!$B559,Out!O:O)</f>
        <v>0</v>
      </c>
      <c r="Q559" s="67">
        <f>SUMIF(Out!$B:$B,Stock!$B559,Out!P:P)</f>
        <v>0</v>
      </c>
      <c r="R559" s="67">
        <f>SUMIF(Out!$B:$B,Stock!$B559,Out!Q:Q)</f>
        <v>0</v>
      </c>
      <c r="S559" s="67">
        <f>SUMIF(Out!$B:$B,Stock!$B559,Out!R:R)</f>
        <v>0</v>
      </c>
      <c r="T559" s="67">
        <f>SUMIF(Out!$B:$B,Stock!$B559,Out!S:S)</f>
        <v>0</v>
      </c>
      <c r="U559" s="67">
        <f>SUMIF(Out!$B:$B,Stock!$B559,Out!T:T)</f>
        <v>0</v>
      </c>
      <c r="W559" s="68">
        <f t="shared" si="203"/>
        <v>0</v>
      </c>
      <c r="Z559" s="68">
        <f t="shared" si="207"/>
        <v>190</v>
      </c>
      <c r="AA559" s="76" t="str">
        <f>VLOOKUP($Z559,Master!$A:$B,2,FALSE)</f>
        <v>Celana Lucky</v>
      </c>
    </row>
    <row r="560" spans="1:27" ht="15">
      <c r="A560" s="77" t="str">
        <f t="shared" si="204"/>
        <v>Celana LuckyBALANCE</v>
      </c>
      <c r="B560" s="77" t="str">
        <f t="shared" si="205"/>
        <v>Celana Lucky</v>
      </c>
      <c r="C560" s="53" t="s">
        <v>118</v>
      </c>
      <c r="D560" s="54">
        <f t="shared" ref="D560:U560" si="220">D558-D559</f>
        <v>0</v>
      </c>
      <c r="E560" s="54">
        <f t="shared" si="220"/>
        <v>0</v>
      </c>
      <c r="F560" s="54">
        <f t="shared" si="220"/>
        <v>0</v>
      </c>
      <c r="G560" s="54">
        <f t="shared" si="220"/>
        <v>0</v>
      </c>
      <c r="H560" s="54">
        <f t="shared" si="220"/>
        <v>0</v>
      </c>
      <c r="I560" s="54">
        <f t="shared" si="220"/>
        <v>0</v>
      </c>
      <c r="J560" s="54">
        <f t="shared" si="220"/>
        <v>0</v>
      </c>
      <c r="K560" s="54">
        <f t="shared" si="220"/>
        <v>0</v>
      </c>
      <c r="L560" s="54">
        <f t="shared" si="220"/>
        <v>0</v>
      </c>
      <c r="M560" s="54">
        <f t="shared" si="220"/>
        <v>0</v>
      </c>
      <c r="N560" s="54">
        <f t="shared" si="220"/>
        <v>0</v>
      </c>
      <c r="O560" s="54">
        <f t="shared" si="220"/>
        <v>0</v>
      </c>
      <c r="P560" s="54">
        <f t="shared" si="220"/>
        <v>0</v>
      </c>
      <c r="Q560" s="54">
        <f t="shared" si="220"/>
        <v>0</v>
      </c>
      <c r="R560" s="54">
        <f t="shared" si="220"/>
        <v>0</v>
      </c>
      <c r="S560" s="54">
        <f t="shared" si="220"/>
        <v>0</v>
      </c>
      <c r="T560" s="54">
        <f t="shared" si="220"/>
        <v>0</v>
      </c>
      <c r="U560" s="54">
        <f t="shared" si="220"/>
        <v>0</v>
      </c>
      <c r="W560" s="71">
        <f t="shared" si="203"/>
        <v>0</v>
      </c>
      <c r="Z560" s="71">
        <f t="shared" si="207"/>
        <v>190</v>
      </c>
      <c r="AA560" s="78" t="str">
        <f>VLOOKUP($Z560,Master!$A:$B,2,FALSE)</f>
        <v>Celana Lucky</v>
      </c>
    </row>
    <row r="561" spans="1:27" ht="15">
      <c r="A561" s="73" t="str">
        <f t="shared" si="204"/>
        <v>Gamis dewasaIN</v>
      </c>
      <c r="B561" s="73" t="str">
        <f t="shared" si="205"/>
        <v>Gamis dewasa</v>
      </c>
      <c r="C561" s="51" t="s">
        <v>18</v>
      </c>
      <c r="D561" s="63">
        <f>SUMIF(In!$B:$B,Stock!$B561,In!C:C)</f>
        <v>0</v>
      </c>
      <c r="E561" s="63">
        <f>SUMIF(In!$B:$B,Stock!$B561,In!D:D)+D563</f>
        <v>0</v>
      </c>
      <c r="F561" s="63">
        <f>SUMIF(In!$B:$B,Stock!$B561,In!E:E)+E563</f>
        <v>0</v>
      </c>
      <c r="G561" s="63">
        <f>SUMIF(In!$B:$B,Stock!$B561,In!F:F)+F563</f>
        <v>0</v>
      </c>
      <c r="H561" s="63">
        <f>SUMIF(In!$B:$B,Stock!$B561,In!G:G)+G563</f>
        <v>0</v>
      </c>
      <c r="I561" s="63">
        <f>SUMIF(In!$B:$B,Stock!$B561,In!H:H)+H563</f>
        <v>0</v>
      </c>
      <c r="J561" s="63">
        <f>SUMIF(In!$B:$B,Stock!$B561,In!I:I)+I563</f>
        <v>0</v>
      </c>
      <c r="K561" s="63">
        <f>SUMIF(In!$B:$B,Stock!$B561,In!J:J)+J563</f>
        <v>0</v>
      </c>
      <c r="L561" s="63">
        <f>SUMIF(In!$B:$B,Stock!$B561,In!K:K)+K563</f>
        <v>0</v>
      </c>
      <c r="M561" s="63">
        <f>SUMIF(In!$B:$B,Stock!$B561,In!L:L)+L563</f>
        <v>0</v>
      </c>
      <c r="N561" s="63">
        <f>SUMIF(In!$B:$B,Stock!$B561,In!M:M)+M563</f>
        <v>0</v>
      </c>
      <c r="O561" s="63">
        <f>SUMIF(In!$B:$B,Stock!$B561,In!N:N)+N563</f>
        <v>0</v>
      </c>
      <c r="P561" s="63">
        <f>SUMIF(In!$B:$B,Stock!$B561,In!O:O)+O563</f>
        <v>0</v>
      </c>
      <c r="Q561" s="63">
        <f>SUMIF(In!$B:$B,Stock!$B561,In!P:P)+P563</f>
        <v>0</v>
      </c>
      <c r="R561" s="63">
        <f>SUMIF(In!$B:$B,Stock!$B561,In!Q:Q)+Q563</f>
        <v>0</v>
      </c>
      <c r="S561" s="63">
        <f>SUMIF(In!$B:$B,Stock!$B561,In!R:R)+R563</f>
        <v>0</v>
      </c>
      <c r="T561" s="63">
        <f>SUMIF(In!$B:$B,Stock!$B561,In!S:S)+S563</f>
        <v>0</v>
      </c>
      <c r="U561" s="63">
        <f>SUMIF(In!$B:$B,Stock!$B561,In!T:T)+T563</f>
        <v>0</v>
      </c>
      <c r="W561" s="64">
        <f t="shared" si="203"/>
        <v>0</v>
      </c>
      <c r="Z561" s="64">
        <f t="shared" si="207"/>
        <v>191</v>
      </c>
      <c r="AA561" s="74" t="str">
        <f>VLOOKUP($Z561,Master!$A:$B,2,FALSE)</f>
        <v>Gamis dewasa</v>
      </c>
    </row>
    <row r="562" spans="1:27" ht="15">
      <c r="A562" s="75" t="str">
        <f t="shared" si="204"/>
        <v>Gamis dewasaOUT</v>
      </c>
      <c r="B562" s="75" t="str">
        <f t="shared" si="205"/>
        <v>Gamis dewasa</v>
      </c>
      <c r="C562" s="52" t="s">
        <v>19</v>
      </c>
      <c r="D562" s="67">
        <f>SUMIF(Out!$B:$B,Stock!$B562,Out!C:C)</f>
        <v>0</v>
      </c>
      <c r="E562" s="67">
        <f>SUMIF(Out!$B:$B,Stock!$B562,Out!D:D)</f>
        <v>0</v>
      </c>
      <c r="F562" s="67">
        <f>SUMIF(Out!$B:$B,Stock!$B562,Out!E:E)</f>
        <v>0</v>
      </c>
      <c r="G562" s="67">
        <f>SUMIF(Out!$B:$B,Stock!$B562,Out!F:F)</f>
        <v>0</v>
      </c>
      <c r="H562" s="67">
        <f>SUMIF(Out!$B:$B,Stock!$B562,Out!G:G)</f>
        <v>0</v>
      </c>
      <c r="I562" s="67">
        <f>SUMIF(Out!$B:$B,Stock!$B562,Out!H:H)</f>
        <v>0</v>
      </c>
      <c r="J562" s="67">
        <f>SUMIF(Out!$B:$B,Stock!$B562,Out!I:I)</f>
        <v>0</v>
      </c>
      <c r="K562" s="67">
        <f>SUMIF(Out!$B:$B,Stock!$B562,Out!J:J)</f>
        <v>0</v>
      </c>
      <c r="L562" s="67">
        <f>SUMIF(Out!$B:$B,Stock!$B562,Out!K:K)</f>
        <v>0</v>
      </c>
      <c r="M562" s="67">
        <f>SUMIF(Out!$B:$B,Stock!$B562,Out!L:L)</f>
        <v>0</v>
      </c>
      <c r="N562" s="67">
        <f>SUMIF(Out!$B:$B,Stock!$B562,Out!M:M)</f>
        <v>0</v>
      </c>
      <c r="O562" s="67">
        <f>SUMIF(Out!$B:$B,Stock!$B562,Out!N:N)</f>
        <v>0</v>
      </c>
      <c r="P562" s="67">
        <f>SUMIF(Out!$B:$B,Stock!$B562,Out!O:O)</f>
        <v>0</v>
      </c>
      <c r="Q562" s="67">
        <f>SUMIF(Out!$B:$B,Stock!$B562,Out!P:P)</f>
        <v>0</v>
      </c>
      <c r="R562" s="67">
        <f>SUMIF(Out!$B:$B,Stock!$B562,Out!Q:Q)</f>
        <v>0</v>
      </c>
      <c r="S562" s="67">
        <f>SUMIF(Out!$B:$B,Stock!$B562,Out!R:R)</f>
        <v>0</v>
      </c>
      <c r="T562" s="67">
        <f>SUMIF(Out!$B:$B,Stock!$B562,Out!S:S)</f>
        <v>0</v>
      </c>
      <c r="U562" s="67">
        <f>SUMIF(Out!$B:$B,Stock!$B562,Out!T:T)</f>
        <v>0</v>
      </c>
      <c r="W562" s="68">
        <f t="shared" si="203"/>
        <v>0</v>
      </c>
      <c r="Z562" s="68">
        <f t="shared" si="207"/>
        <v>191</v>
      </c>
      <c r="AA562" s="76" t="str">
        <f>VLOOKUP($Z562,Master!$A:$B,2,FALSE)</f>
        <v>Gamis dewasa</v>
      </c>
    </row>
    <row r="563" spans="1:27" ht="15">
      <c r="A563" s="77" t="str">
        <f t="shared" si="204"/>
        <v>Gamis dewasaBALANCE</v>
      </c>
      <c r="B563" s="77" t="str">
        <f t="shared" si="205"/>
        <v>Gamis dewasa</v>
      </c>
      <c r="C563" s="53" t="s">
        <v>118</v>
      </c>
      <c r="D563" s="54">
        <f t="shared" ref="D563:U563" si="221">D561-D562</f>
        <v>0</v>
      </c>
      <c r="E563" s="54">
        <f t="shared" si="221"/>
        <v>0</v>
      </c>
      <c r="F563" s="54">
        <f t="shared" si="221"/>
        <v>0</v>
      </c>
      <c r="G563" s="54">
        <f t="shared" si="221"/>
        <v>0</v>
      </c>
      <c r="H563" s="54">
        <f t="shared" si="221"/>
        <v>0</v>
      </c>
      <c r="I563" s="54">
        <f t="shared" si="221"/>
        <v>0</v>
      </c>
      <c r="J563" s="54">
        <f t="shared" si="221"/>
        <v>0</v>
      </c>
      <c r="K563" s="54">
        <f t="shared" si="221"/>
        <v>0</v>
      </c>
      <c r="L563" s="54">
        <f t="shared" si="221"/>
        <v>0</v>
      </c>
      <c r="M563" s="54">
        <f t="shared" si="221"/>
        <v>0</v>
      </c>
      <c r="N563" s="54">
        <f t="shared" si="221"/>
        <v>0</v>
      </c>
      <c r="O563" s="54">
        <f t="shared" si="221"/>
        <v>0</v>
      </c>
      <c r="P563" s="54">
        <f t="shared" si="221"/>
        <v>0</v>
      </c>
      <c r="Q563" s="54">
        <f t="shared" si="221"/>
        <v>0</v>
      </c>
      <c r="R563" s="54">
        <f t="shared" si="221"/>
        <v>0</v>
      </c>
      <c r="S563" s="54">
        <f t="shared" si="221"/>
        <v>0</v>
      </c>
      <c r="T563" s="54">
        <f t="shared" si="221"/>
        <v>0</v>
      </c>
      <c r="U563" s="54">
        <f t="shared" si="221"/>
        <v>0</v>
      </c>
      <c r="W563" s="71">
        <f t="shared" si="203"/>
        <v>0</v>
      </c>
      <c r="Z563" s="71">
        <f t="shared" si="207"/>
        <v>191</v>
      </c>
      <c r="AA563" s="78" t="str">
        <f>VLOOKUP($Z563,Master!$A:$B,2,FALSE)</f>
        <v>Gamis dewasa</v>
      </c>
    </row>
    <row r="564" spans="1:27" ht="15">
      <c r="A564" s="73" t="str">
        <f t="shared" si="204"/>
        <v>Gamis MeyshaIN</v>
      </c>
      <c r="B564" s="73" t="str">
        <f t="shared" si="205"/>
        <v>Gamis Meysha</v>
      </c>
      <c r="C564" s="51" t="s">
        <v>18</v>
      </c>
      <c r="D564" s="63">
        <f>SUMIF(In!$B:$B,Stock!$B564,In!C:C)</f>
        <v>0</v>
      </c>
      <c r="E564" s="63">
        <f>SUMIF(In!$B:$B,Stock!$B564,In!D:D)+D566</f>
        <v>0</v>
      </c>
      <c r="F564" s="63">
        <f>SUMIF(In!$B:$B,Stock!$B564,In!E:E)+E566</f>
        <v>0</v>
      </c>
      <c r="G564" s="63">
        <f>SUMIF(In!$B:$B,Stock!$B564,In!F:F)+F566</f>
        <v>0</v>
      </c>
      <c r="H564" s="63">
        <f>SUMIF(In!$B:$B,Stock!$B564,In!G:G)+G566</f>
        <v>0</v>
      </c>
      <c r="I564" s="63">
        <f>SUMIF(In!$B:$B,Stock!$B564,In!H:H)+H566</f>
        <v>0</v>
      </c>
      <c r="J564" s="63">
        <f>SUMIF(In!$B:$B,Stock!$B564,In!I:I)+I566</f>
        <v>0</v>
      </c>
      <c r="K564" s="63">
        <f>SUMIF(In!$B:$B,Stock!$B564,In!J:J)+J566</f>
        <v>0</v>
      </c>
      <c r="L564" s="63">
        <f>SUMIF(In!$B:$B,Stock!$B564,In!K:K)+K566</f>
        <v>0</v>
      </c>
      <c r="M564" s="63">
        <f>SUMIF(In!$B:$B,Stock!$B564,In!L:L)+L566</f>
        <v>0</v>
      </c>
      <c r="N564" s="63">
        <f>SUMIF(In!$B:$B,Stock!$B564,In!M:M)+M566</f>
        <v>0</v>
      </c>
      <c r="O564" s="63">
        <f>SUMIF(In!$B:$B,Stock!$B564,In!N:N)+N566</f>
        <v>0</v>
      </c>
      <c r="P564" s="63">
        <f>SUMIF(In!$B:$B,Stock!$B564,In!O:O)+O566</f>
        <v>0</v>
      </c>
      <c r="Q564" s="63">
        <f>SUMIF(In!$B:$B,Stock!$B564,In!P:P)+P566</f>
        <v>0</v>
      </c>
      <c r="R564" s="63">
        <f>SUMIF(In!$B:$B,Stock!$B564,In!Q:Q)+Q566</f>
        <v>0</v>
      </c>
      <c r="S564" s="63">
        <f>SUMIF(In!$B:$B,Stock!$B564,In!R:R)+R566</f>
        <v>0</v>
      </c>
      <c r="T564" s="63">
        <f>SUMIF(In!$B:$B,Stock!$B564,In!S:S)+S566</f>
        <v>0</v>
      </c>
      <c r="U564" s="63">
        <f>SUMIF(In!$B:$B,Stock!$B564,In!T:T)+T566</f>
        <v>0</v>
      </c>
      <c r="W564" s="64">
        <f t="shared" si="203"/>
        <v>0</v>
      </c>
      <c r="Z564" s="64">
        <f t="shared" si="207"/>
        <v>192</v>
      </c>
      <c r="AA564" s="74" t="str">
        <f>VLOOKUP($Z564,Master!$A:$B,2,FALSE)</f>
        <v>Gamis Meysha</v>
      </c>
    </row>
    <row r="565" spans="1:27" ht="15">
      <c r="A565" s="75" t="str">
        <f t="shared" si="204"/>
        <v>Gamis MeyshaOUT</v>
      </c>
      <c r="B565" s="75" t="str">
        <f t="shared" si="205"/>
        <v>Gamis Meysha</v>
      </c>
      <c r="C565" s="52" t="s">
        <v>19</v>
      </c>
      <c r="D565" s="67">
        <f>SUMIF(Out!$B:$B,Stock!$B565,Out!C:C)</f>
        <v>0</v>
      </c>
      <c r="E565" s="67">
        <f>SUMIF(Out!$B:$B,Stock!$B565,Out!D:D)</f>
        <v>0</v>
      </c>
      <c r="F565" s="67">
        <f>SUMIF(Out!$B:$B,Stock!$B565,Out!E:E)</f>
        <v>0</v>
      </c>
      <c r="G565" s="67">
        <f>SUMIF(Out!$B:$B,Stock!$B565,Out!F:F)</f>
        <v>0</v>
      </c>
      <c r="H565" s="67">
        <f>SUMIF(Out!$B:$B,Stock!$B565,Out!G:G)</f>
        <v>0</v>
      </c>
      <c r="I565" s="67">
        <f>SUMIF(Out!$B:$B,Stock!$B565,Out!H:H)</f>
        <v>0</v>
      </c>
      <c r="J565" s="67">
        <f>SUMIF(Out!$B:$B,Stock!$B565,Out!I:I)</f>
        <v>0</v>
      </c>
      <c r="K565" s="67">
        <f>SUMIF(Out!$B:$B,Stock!$B565,Out!J:J)</f>
        <v>0</v>
      </c>
      <c r="L565" s="67">
        <f>SUMIF(Out!$B:$B,Stock!$B565,Out!K:K)</f>
        <v>0</v>
      </c>
      <c r="M565" s="67">
        <f>SUMIF(Out!$B:$B,Stock!$B565,Out!L:L)</f>
        <v>0</v>
      </c>
      <c r="N565" s="67">
        <f>SUMIF(Out!$B:$B,Stock!$B565,Out!M:M)</f>
        <v>0</v>
      </c>
      <c r="O565" s="67">
        <f>SUMIF(Out!$B:$B,Stock!$B565,Out!N:N)</f>
        <v>0</v>
      </c>
      <c r="P565" s="67">
        <f>SUMIF(Out!$B:$B,Stock!$B565,Out!O:O)</f>
        <v>0</v>
      </c>
      <c r="Q565" s="67">
        <f>SUMIF(Out!$B:$B,Stock!$B565,Out!P:P)</f>
        <v>0</v>
      </c>
      <c r="R565" s="67">
        <f>SUMIF(Out!$B:$B,Stock!$B565,Out!Q:Q)</f>
        <v>0</v>
      </c>
      <c r="S565" s="67">
        <f>SUMIF(Out!$B:$B,Stock!$B565,Out!R:R)</f>
        <v>0</v>
      </c>
      <c r="T565" s="67">
        <f>SUMIF(Out!$B:$B,Stock!$B565,Out!S:S)</f>
        <v>0</v>
      </c>
      <c r="U565" s="67">
        <f>SUMIF(Out!$B:$B,Stock!$B565,Out!T:T)</f>
        <v>0</v>
      </c>
      <c r="W565" s="68">
        <f t="shared" si="203"/>
        <v>0</v>
      </c>
      <c r="Z565" s="68">
        <f t="shared" si="207"/>
        <v>192</v>
      </c>
      <c r="AA565" s="76" t="str">
        <f>VLOOKUP($Z565,Master!$A:$B,2,FALSE)</f>
        <v>Gamis Meysha</v>
      </c>
    </row>
    <row r="566" spans="1:27" ht="15">
      <c r="A566" s="77" t="str">
        <f t="shared" si="204"/>
        <v>Gamis MeyshaBALANCE</v>
      </c>
      <c r="B566" s="77" t="str">
        <f t="shared" si="205"/>
        <v>Gamis Meysha</v>
      </c>
      <c r="C566" s="53" t="s">
        <v>118</v>
      </c>
      <c r="D566" s="54">
        <f t="shared" ref="D566:U566" si="222">D564-D565</f>
        <v>0</v>
      </c>
      <c r="E566" s="54">
        <f t="shared" si="222"/>
        <v>0</v>
      </c>
      <c r="F566" s="54">
        <f t="shared" si="222"/>
        <v>0</v>
      </c>
      <c r="G566" s="54">
        <f t="shared" si="222"/>
        <v>0</v>
      </c>
      <c r="H566" s="54">
        <f t="shared" si="222"/>
        <v>0</v>
      </c>
      <c r="I566" s="54">
        <f t="shared" si="222"/>
        <v>0</v>
      </c>
      <c r="J566" s="54">
        <f t="shared" si="222"/>
        <v>0</v>
      </c>
      <c r="K566" s="54">
        <f t="shared" si="222"/>
        <v>0</v>
      </c>
      <c r="L566" s="54">
        <f t="shared" si="222"/>
        <v>0</v>
      </c>
      <c r="M566" s="54">
        <f t="shared" si="222"/>
        <v>0</v>
      </c>
      <c r="N566" s="54">
        <f t="shared" si="222"/>
        <v>0</v>
      </c>
      <c r="O566" s="54">
        <f t="shared" si="222"/>
        <v>0</v>
      </c>
      <c r="P566" s="54">
        <f t="shared" si="222"/>
        <v>0</v>
      </c>
      <c r="Q566" s="54">
        <f t="shared" si="222"/>
        <v>0</v>
      </c>
      <c r="R566" s="54">
        <f t="shared" si="222"/>
        <v>0</v>
      </c>
      <c r="S566" s="54">
        <f t="shared" si="222"/>
        <v>0</v>
      </c>
      <c r="T566" s="54">
        <f t="shared" si="222"/>
        <v>0</v>
      </c>
      <c r="U566" s="54">
        <f t="shared" si="222"/>
        <v>0</v>
      </c>
      <c r="W566" s="71">
        <f t="shared" si="203"/>
        <v>0</v>
      </c>
      <c r="Z566" s="71">
        <f t="shared" si="207"/>
        <v>192</v>
      </c>
      <c r="AA566" s="78" t="str">
        <f>VLOOKUP($Z566,Master!$A:$B,2,FALSE)</f>
        <v>Gamis Meysha</v>
      </c>
    </row>
    <row r="567" spans="1:27" ht="15">
      <c r="A567" s="73" t="str">
        <f t="shared" si="204"/>
        <v>Koko R &amp; RIN</v>
      </c>
      <c r="B567" s="73" t="str">
        <f t="shared" si="205"/>
        <v>Koko R &amp; R</v>
      </c>
      <c r="C567" s="51" t="s">
        <v>18</v>
      </c>
      <c r="D567" s="63">
        <f>SUMIF(In!$B:$B,Stock!$B567,In!C:C)</f>
        <v>0</v>
      </c>
      <c r="E567" s="63">
        <f>SUMIF(In!$B:$B,Stock!$B567,In!D:D)+D569</f>
        <v>0</v>
      </c>
      <c r="F567" s="63">
        <f>SUMIF(In!$B:$B,Stock!$B567,In!E:E)+E569</f>
        <v>0</v>
      </c>
      <c r="G567" s="63">
        <f>SUMIF(In!$B:$B,Stock!$B567,In!F:F)+F569</f>
        <v>0</v>
      </c>
      <c r="H567" s="63">
        <f>SUMIF(In!$B:$B,Stock!$B567,In!G:G)+G569</f>
        <v>0</v>
      </c>
      <c r="I567" s="63">
        <f>SUMIF(In!$B:$B,Stock!$B567,In!H:H)+H569</f>
        <v>0</v>
      </c>
      <c r="J567" s="63">
        <f>SUMIF(In!$B:$B,Stock!$B567,In!I:I)+I569</f>
        <v>0</v>
      </c>
      <c r="K567" s="63">
        <f>SUMIF(In!$B:$B,Stock!$B567,In!J:J)+J569</f>
        <v>0</v>
      </c>
      <c r="L567" s="63">
        <f>SUMIF(In!$B:$B,Stock!$B567,In!K:K)+K569</f>
        <v>0</v>
      </c>
      <c r="M567" s="63">
        <f>SUMIF(In!$B:$B,Stock!$B567,In!L:L)+L569</f>
        <v>0</v>
      </c>
      <c r="N567" s="63">
        <f>SUMIF(In!$B:$B,Stock!$B567,In!M:M)+M569</f>
        <v>0</v>
      </c>
      <c r="O567" s="63">
        <f>SUMIF(In!$B:$B,Stock!$B567,In!N:N)+N569</f>
        <v>0</v>
      </c>
      <c r="P567" s="63">
        <f>SUMIF(In!$B:$B,Stock!$B567,In!O:O)+O569</f>
        <v>0</v>
      </c>
      <c r="Q567" s="63">
        <f>SUMIF(In!$B:$B,Stock!$B567,In!P:P)+P569</f>
        <v>0</v>
      </c>
      <c r="R567" s="63">
        <f>SUMIF(In!$B:$B,Stock!$B567,In!Q:Q)+Q569</f>
        <v>0</v>
      </c>
      <c r="S567" s="63">
        <f>SUMIF(In!$B:$B,Stock!$B567,In!R:R)+R569</f>
        <v>0</v>
      </c>
      <c r="T567" s="63">
        <f>SUMIF(In!$B:$B,Stock!$B567,In!S:S)+S569</f>
        <v>0</v>
      </c>
      <c r="U567" s="63">
        <f>SUMIF(In!$B:$B,Stock!$B567,In!T:T)+T569</f>
        <v>0</v>
      </c>
      <c r="W567" s="64">
        <f t="shared" si="203"/>
        <v>0</v>
      </c>
      <c r="Z567" s="64">
        <f t="shared" si="207"/>
        <v>193</v>
      </c>
      <c r="AA567" s="74" t="str">
        <f>VLOOKUP($Z567,Master!$A:$B,2,FALSE)</f>
        <v>Koko R &amp; R</v>
      </c>
    </row>
    <row r="568" spans="1:27" ht="15">
      <c r="A568" s="75" t="str">
        <f t="shared" si="204"/>
        <v>Koko R &amp; ROUT</v>
      </c>
      <c r="B568" s="75" t="str">
        <f t="shared" si="205"/>
        <v>Koko R &amp; R</v>
      </c>
      <c r="C568" s="52" t="s">
        <v>19</v>
      </c>
      <c r="D568" s="67">
        <f>SUMIF(Out!$B:$B,Stock!$B568,Out!C:C)</f>
        <v>0</v>
      </c>
      <c r="E568" s="67">
        <f>SUMIF(Out!$B:$B,Stock!$B568,Out!D:D)</f>
        <v>0</v>
      </c>
      <c r="F568" s="67">
        <f>SUMIF(Out!$B:$B,Stock!$B568,Out!E:E)</f>
        <v>0</v>
      </c>
      <c r="G568" s="67">
        <f>SUMIF(Out!$B:$B,Stock!$B568,Out!F:F)</f>
        <v>0</v>
      </c>
      <c r="H568" s="67">
        <f>SUMIF(Out!$B:$B,Stock!$B568,Out!G:G)</f>
        <v>0</v>
      </c>
      <c r="I568" s="67">
        <f>SUMIF(Out!$B:$B,Stock!$B568,Out!H:H)</f>
        <v>0</v>
      </c>
      <c r="J568" s="67">
        <f>SUMIF(Out!$B:$B,Stock!$B568,Out!I:I)</f>
        <v>0</v>
      </c>
      <c r="K568" s="67">
        <f>SUMIF(Out!$B:$B,Stock!$B568,Out!J:J)</f>
        <v>0</v>
      </c>
      <c r="L568" s="67">
        <f>SUMIF(Out!$B:$B,Stock!$B568,Out!K:K)</f>
        <v>0</v>
      </c>
      <c r="M568" s="67">
        <f>SUMIF(Out!$B:$B,Stock!$B568,Out!L:L)</f>
        <v>0</v>
      </c>
      <c r="N568" s="67">
        <f>SUMIF(Out!$B:$B,Stock!$B568,Out!M:M)</f>
        <v>0</v>
      </c>
      <c r="O568" s="67">
        <f>SUMIF(Out!$B:$B,Stock!$B568,Out!N:N)</f>
        <v>0</v>
      </c>
      <c r="P568" s="67">
        <f>SUMIF(Out!$B:$B,Stock!$B568,Out!O:O)</f>
        <v>0</v>
      </c>
      <c r="Q568" s="67">
        <f>SUMIF(Out!$B:$B,Stock!$B568,Out!P:P)</f>
        <v>0</v>
      </c>
      <c r="R568" s="67">
        <f>SUMIF(Out!$B:$B,Stock!$B568,Out!Q:Q)</f>
        <v>0</v>
      </c>
      <c r="S568" s="67">
        <f>SUMIF(Out!$B:$B,Stock!$B568,Out!R:R)</f>
        <v>0</v>
      </c>
      <c r="T568" s="67">
        <f>SUMIF(Out!$B:$B,Stock!$B568,Out!S:S)</f>
        <v>0</v>
      </c>
      <c r="U568" s="67">
        <f>SUMIF(Out!$B:$B,Stock!$B568,Out!T:T)</f>
        <v>0</v>
      </c>
      <c r="W568" s="68">
        <f t="shared" si="203"/>
        <v>0</v>
      </c>
      <c r="Z568" s="68">
        <f t="shared" si="207"/>
        <v>193</v>
      </c>
      <c r="AA568" s="76" t="str">
        <f>VLOOKUP($Z568,Master!$A:$B,2,FALSE)</f>
        <v>Koko R &amp; R</v>
      </c>
    </row>
    <row r="569" spans="1:27" ht="15">
      <c r="A569" s="77" t="str">
        <f t="shared" si="204"/>
        <v>Koko R &amp; RBALANCE</v>
      </c>
      <c r="B569" s="77" t="str">
        <f t="shared" si="205"/>
        <v>Koko R &amp; R</v>
      </c>
      <c r="C569" s="53" t="s">
        <v>118</v>
      </c>
      <c r="D569" s="54">
        <f t="shared" ref="D569:U569" si="223">D567-D568</f>
        <v>0</v>
      </c>
      <c r="E569" s="54">
        <f t="shared" si="223"/>
        <v>0</v>
      </c>
      <c r="F569" s="54">
        <f t="shared" si="223"/>
        <v>0</v>
      </c>
      <c r="G569" s="54">
        <f t="shared" si="223"/>
        <v>0</v>
      </c>
      <c r="H569" s="54">
        <f t="shared" si="223"/>
        <v>0</v>
      </c>
      <c r="I569" s="54">
        <f t="shared" si="223"/>
        <v>0</v>
      </c>
      <c r="J569" s="54">
        <f t="shared" si="223"/>
        <v>0</v>
      </c>
      <c r="K569" s="54">
        <f t="shared" si="223"/>
        <v>0</v>
      </c>
      <c r="L569" s="54">
        <f t="shared" si="223"/>
        <v>0</v>
      </c>
      <c r="M569" s="54">
        <f t="shared" si="223"/>
        <v>0</v>
      </c>
      <c r="N569" s="54">
        <f t="shared" si="223"/>
        <v>0</v>
      </c>
      <c r="O569" s="54">
        <f t="shared" si="223"/>
        <v>0</v>
      </c>
      <c r="P569" s="54">
        <f t="shared" si="223"/>
        <v>0</v>
      </c>
      <c r="Q569" s="54">
        <f t="shared" si="223"/>
        <v>0</v>
      </c>
      <c r="R569" s="54">
        <f t="shared" si="223"/>
        <v>0</v>
      </c>
      <c r="S569" s="54">
        <f t="shared" si="223"/>
        <v>0</v>
      </c>
      <c r="T569" s="54">
        <f t="shared" si="223"/>
        <v>0</v>
      </c>
      <c r="U569" s="54">
        <f t="shared" si="223"/>
        <v>0</v>
      </c>
      <c r="W569" s="71">
        <f t="shared" si="203"/>
        <v>0</v>
      </c>
      <c r="Z569" s="71">
        <f t="shared" si="207"/>
        <v>193</v>
      </c>
      <c r="AA569" s="78" t="str">
        <f>VLOOKUP($Z569,Master!$A:$B,2,FALSE)</f>
        <v>Koko R &amp; R</v>
      </c>
    </row>
    <row r="570" spans="1:27" ht="15">
      <c r="A570" s="73" t="str">
        <f t="shared" si="204"/>
        <v>Gamis H &amp; BIN</v>
      </c>
      <c r="B570" s="73" t="str">
        <f t="shared" si="205"/>
        <v>Gamis H &amp; B</v>
      </c>
      <c r="C570" s="51" t="s">
        <v>18</v>
      </c>
      <c r="D570" s="63">
        <f>SUMIF(In!$B:$B,Stock!$B570,In!C:C)</f>
        <v>0</v>
      </c>
      <c r="E570" s="63">
        <f>SUMIF(In!$B:$B,Stock!$B570,In!D:D)+D572</f>
        <v>0</v>
      </c>
      <c r="F570" s="63">
        <f>SUMIF(In!$B:$B,Stock!$B570,In!E:E)+E572</f>
        <v>0</v>
      </c>
      <c r="G570" s="63">
        <f>SUMIF(In!$B:$B,Stock!$B570,In!F:F)+F572</f>
        <v>0</v>
      </c>
      <c r="H570" s="63">
        <f>SUMIF(In!$B:$B,Stock!$B570,In!G:G)+G572</f>
        <v>0</v>
      </c>
      <c r="I570" s="63">
        <f>SUMIF(In!$B:$B,Stock!$B570,In!H:H)+H572</f>
        <v>0</v>
      </c>
      <c r="J570" s="63">
        <f>SUMIF(In!$B:$B,Stock!$B570,In!I:I)+I572</f>
        <v>0</v>
      </c>
      <c r="K570" s="63">
        <f>SUMIF(In!$B:$B,Stock!$B570,In!J:J)+J572</f>
        <v>0</v>
      </c>
      <c r="L570" s="63">
        <f>SUMIF(In!$B:$B,Stock!$B570,In!K:K)+K572</f>
        <v>0</v>
      </c>
      <c r="M570" s="63">
        <f>SUMIF(In!$B:$B,Stock!$B570,In!L:L)+L572</f>
        <v>0</v>
      </c>
      <c r="N570" s="63">
        <f>SUMIF(In!$B:$B,Stock!$B570,In!M:M)+M572</f>
        <v>0</v>
      </c>
      <c r="O570" s="63">
        <f>SUMIF(In!$B:$B,Stock!$B570,In!N:N)+N572</f>
        <v>0</v>
      </c>
      <c r="P570" s="63">
        <f>SUMIF(In!$B:$B,Stock!$B570,In!O:O)+O572</f>
        <v>0</v>
      </c>
      <c r="Q570" s="63">
        <f>SUMIF(In!$B:$B,Stock!$B570,In!P:P)+P572</f>
        <v>0</v>
      </c>
      <c r="R570" s="63">
        <f>SUMIF(In!$B:$B,Stock!$B570,In!Q:Q)+Q572</f>
        <v>0</v>
      </c>
      <c r="S570" s="63">
        <f>SUMIF(In!$B:$B,Stock!$B570,In!R:R)+R572</f>
        <v>0</v>
      </c>
      <c r="T570" s="63">
        <f>SUMIF(In!$B:$B,Stock!$B570,In!S:S)+S572</f>
        <v>0</v>
      </c>
      <c r="U570" s="63">
        <f>SUMIF(In!$B:$B,Stock!$B570,In!T:T)+T572</f>
        <v>0</v>
      </c>
      <c r="W570" s="64">
        <f t="shared" si="203"/>
        <v>0</v>
      </c>
      <c r="Z570" s="64">
        <f t="shared" si="207"/>
        <v>194</v>
      </c>
      <c r="AA570" s="74" t="str">
        <f>VLOOKUP($Z570,Master!$A:$B,2,FALSE)</f>
        <v>Gamis H &amp; B</v>
      </c>
    </row>
    <row r="571" spans="1:27" ht="15">
      <c r="A571" s="75" t="str">
        <f t="shared" si="204"/>
        <v>Gamis H &amp; BOUT</v>
      </c>
      <c r="B571" s="75" t="str">
        <f t="shared" si="205"/>
        <v>Gamis H &amp; B</v>
      </c>
      <c r="C571" s="52" t="s">
        <v>19</v>
      </c>
      <c r="D571" s="67">
        <f>SUMIF(Out!$B:$B,Stock!$B571,Out!C:C)</f>
        <v>0</v>
      </c>
      <c r="E571" s="67">
        <f>SUMIF(Out!$B:$B,Stock!$B571,Out!D:D)</f>
        <v>0</v>
      </c>
      <c r="F571" s="67">
        <f>SUMIF(Out!$B:$B,Stock!$B571,Out!E:E)</f>
        <v>0</v>
      </c>
      <c r="G571" s="67">
        <f>SUMIF(Out!$B:$B,Stock!$B571,Out!F:F)</f>
        <v>0</v>
      </c>
      <c r="H571" s="67">
        <f>SUMIF(Out!$B:$B,Stock!$B571,Out!G:G)</f>
        <v>0</v>
      </c>
      <c r="I571" s="67">
        <f>SUMIF(Out!$B:$B,Stock!$B571,Out!H:H)</f>
        <v>0</v>
      </c>
      <c r="J571" s="67">
        <f>SUMIF(Out!$B:$B,Stock!$B571,Out!I:I)</f>
        <v>0</v>
      </c>
      <c r="K571" s="67">
        <f>SUMIF(Out!$B:$B,Stock!$B571,Out!J:J)</f>
        <v>0</v>
      </c>
      <c r="L571" s="67">
        <f>SUMIF(Out!$B:$B,Stock!$B571,Out!K:K)</f>
        <v>0</v>
      </c>
      <c r="M571" s="67">
        <f>SUMIF(Out!$B:$B,Stock!$B571,Out!L:L)</f>
        <v>0</v>
      </c>
      <c r="N571" s="67">
        <f>SUMIF(Out!$B:$B,Stock!$B571,Out!M:M)</f>
        <v>0</v>
      </c>
      <c r="O571" s="67">
        <f>SUMIF(Out!$B:$B,Stock!$B571,Out!N:N)</f>
        <v>0</v>
      </c>
      <c r="P571" s="67">
        <f>SUMIF(Out!$B:$B,Stock!$B571,Out!O:O)</f>
        <v>0</v>
      </c>
      <c r="Q571" s="67">
        <f>SUMIF(Out!$B:$B,Stock!$B571,Out!P:P)</f>
        <v>0</v>
      </c>
      <c r="R571" s="67">
        <f>SUMIF(Out!$B:$B,Stock!$B571,Out!Q:Q)</f>
        <v>0</v>
      </c>
      <c r="S571" s="67">
        <f>SUMIF(Out!$B:$B,Stock!$B571,Out!R:R)</f>
        <v>0</v>
      </c>
      <c r="T571" s="67">
        <f>SUMIF(Out!$B:$B,Stock!$B571,Out!S:S)</f>
        <v>0</v>
      </c>
      <c r="U571" s="67">
        <f>SUMIF(Out!$B:$B,Stock!$B571,Out!T:T)</f>
        <v>0</v>
      </c>
      <c r="W571" s="68">
        <f t="shared" si="203"/>
        <v>0</v>
      </c>
      <c r="Z571" s="68">
        <f t="shared" si="207"/>
        <v>194</v>
      </c>
      <c r="AA571" s="76" t="str">
        <f>VLOOKUP($Z571,Master!$A:$B,2,FALSE)</f>
        <v>Gamis H &amp; B</v>
      </c>
    </row>
    <row r="572" spans="1:27" ht="15">
      <c r="A572" s="77" t="str">
        <f t="shared" si="204"/>
        <v>Gamis H &amp; BBALANCE</v>
      </c>
      <c r="B572" s="77" t="str">
        <f t="shared" si="205"/>
        <v>Gamis H &amp; B</v>
      </c>
      <c r="C572" s="53" t="s">
        <v>118</v>
      </c>
      <c r="D572" s="54">
        <f t="shared" ref="D572:U572" si="224">D570-D571</f>
        <v>0</v>
      </c>
      <c r="E572" s="54">
        <f t="shared" si="224"/>
        <v>0</v>
      </c>
      <c r="F572" s="54">
        <f t="shared" si="224"/>
        <v>0</v>
      </c>
      <c r="G572" s="54">
        <f t="shared" si="224"/>
        <v>0</v>
      </c>
      <c r="H572" s="54">
        <f t="shared" si="224"/>
        <v>0</v>
      </c>
      <c r="I572" s="54">
        <f t="shared" si="224"/>
        <v>0</v>
      </c>
      <c r="J572" s="54">
        <f t="shared" si="224"/>
        <v>0</v>
      </c>
      <c r="K572" s="54">
        <f t="shared" si="224"/>
        <v>0</v>
      </c>
      <c r="L572" s="54">
        <f t="shared" si="224"/>
        <v>0</v>
      </c>
      <c r="M572" s="54">
        <f t="shared" si="224"/>
        <v>0</v>
      </c>
      <c r="N572" s="54">
        <f t="shared" si="224"/>
        <v>0</v>
      </c>
      <c r="O572" s="54">
        <f t="shared" si="224"/>
        <v>0</v>
      </c>
      <c r="P572" s="54">
        <f t="shared" si="224"/>
        <v>0</v>
      </c>
      <c r="Q572" s="54">
        <f t="shared" si="224"/>
        <v>0</v>
      </c>
      <c r="R572" s="54">
        <f t="shared" si="224"/>
        <v>0</v>
      </c>
      <c r="S572" s="54">
        <f t="shared" si="224"/>
        <v>0</v>
      </c>
      <c r="T572" s="54">
        <f t="shared" si="224"/>
        <v>0</v>
      </c>
      <c r="U572" s="54">
        <f t="shared" si="224"/>
        <v>0</v>
      </c>
      <c r="W572" s="71">
        <f t="shared" si="203"/>
        <v>0</v>
      </c>
      <c r="Z572" s="71">
        <f t="shared" si="207"/>
        <v>194</v>
      </c>
      <c r="AA572" s="78" t="str">
        <f>VLOOKUP($Z572,Master!$A:$B,2,FALSE)</f>
        <v>Gamis H &amp; B</v>
      </c>
    </row>
    <row r="573" spans="1:27" ht="15">
      <c r="A573" s="73" t="str">
        <f t="shared" si="204"/>
        <v>Gamis Lelang ParisIN</v>
      </c>
      <c r="B573" s="73" t="str">
        <f t="shared" si="205"/>
        <v>Gamis Lelang Paris</v>
      </c>
      <c r="C573" s="51" t="s">
        <v>18</v>
      </c>
      <c r="D573" s="63">
        <f>SUMIF(In!$B:$B,Stock!$B573,In!C:C)</f>
        <v>0</v>
      </c>
      <c r="E573" s="63">
        <f>SUMIF(In!$B:$B,Stock!$B573,In!D:D)+D575</f>
        <v>0</v>
      </c>
      <c r="F573" s="63">
        <f>SUMIF(In!$B:$B,Stock!$B573,In!E:E)+E575</f>
        <v>0</v>
      </c>
      <c r="G573" s="63">
        <f>SUMIF(In!$B:$B,Stock!$B573,In!F:F)+F575</f>
        <v>0</v>
      </c>
      <c r="H573" s="63">
        <f>SUMIF(In!$B:$B,Stock!$B573,In!G:G)+G575</f>
        <v>0</v>
      </c>
      <c r="I573" s="63">
        <f>SUMIF(In!$B:$B,Stock!$B573,In!H:H)+H575</f>
        <v>0</v>
      </c>
      <c r="J573" s="63">
        <f>SUMIF(In!$B:$B,Stock!$B573,In!I:I)+I575</f>
        <v>0</v>
      </c>
      <c r="K573" s="63">
        <f>SUMIF(In!$B:$B,Stock!$B573,In!J:J)+J575</f>
        <v>0</v>
      </c>
      <c r="L573" s="63">
        <f>SUMIF(In!$B:$B,Stock!$B573,In!K:K)+K575</f>
        <v>0</v>
      </c>
      <c r="M573" s="63">
        <f>SUMIF(In!$B:$B,Stock!$B573,In!L:L)+L575</f>
        <v>0</v>
      </c>
      <c r="N573" s="63">
        <f>SUMIF(In!$B:$B,Stock!$B573,In!M:M)+M575</f>
        <v>0</v>
      </c>
      <c r="O573" s="63">
        <f>SUMIF(In!$B:$B,Stock!$B573,In!N:N)+N575</f>
        <v>0</v>
      </c>
      <c r="P573" s="63">
        <f>SUMIF(In!$B:$B,Stock!$B573,In!O:O)+O575</f>
        <v>0</v>
      </c>
      <c r="Q573" s="63">
        <f>SUMIF(In!$B:$B,Stock!$B573,In!P:P)+P575</f>
        <v>0</v>
      </c>
      <c r="R573" s="63">
        <f>SUMIF(In!$B:$B,Stock!$B573,In!Q:Q)+Q575</f>
        <v>0</v>
      </c>
      <c r="S573" s="63">
        <f>SUMIF(In!$B:$B,Stock!$B573,In!R:R)+R575</f>
        <v>0</v>
      </c>
      <c r="T573" s="63">
        <f>SUMIF(In!$B:$B,Stock!$B573,In!S:S)+S575</f>
        <v>0</v>
      </c>
      <c r="U573" s="63">
        <f>SUMIF(In!$B:$B,Stock!$B573,In!T:T)+T575</f>
        <v>0</v>
      </c>
      <c r="W573" s="64">
        <f t="shared" si="203"/>
        <v>0</v>
      </c>
      <c r="Z573" s="64">
        <f t="shared" si="207"/>
        <v>195</v>
      </c>
      <c r="AA573" s="74" t="str">
        <f>VLOOKUP($Z573,Master!$A:$B,2,FALSE)</f>
        <v>Gamis Lelang Paris</v>
      </c>
    </row>
    <row r="574" spans="1:27" ht="15">
      <c r="A574" s="75" t="str">
        <f t="shared" si="204"/>
        <v>Gamis Lelang ParisOUT</v>
      </c>
      <c r="B574" s="75" t="str">
        <f t="shared" si="205"/>
        <v>Gamis Lelang Paris</v>
      </c>
      <c r="C574" s="52" t="s">
        <v>19</v>
      </c>
      <c r="D574" s="67">
        <f>SUMIF(Out!$B:$B,Stock!$B574,Out!C:C)</f>
        <v>0</v>
      </c>
      <c r="E574" s="67">
        <f>SUMIF(Out!$B:$B,Stock!$B574,Out!D:D)</f>
        <v>0</v>
      </c>
      <c r="F574" s="67">
        <f>SUMIF(Out!$B:$B,Stock!$B574,Out!E:E)</f>
        <v>0</v>
      </c>
      <c r="G574" s="67">
        <f>SUMIF(Out!$B:$B,Stock!$B574,Out!F:F)</f>
        <v>0</v>
      </c>
      <c r="H574" s="67">
        <f>SUMIF(Out!$B:$B,Stock!$B574,Out!G:G)</f>
        <v>0</v>
      </c>
      <c r="I574" s="67">
        <f>SUMIF(Out!$B:$B,Stock!$B574,Out!H:H)</f>
        <v>0</v>
      </c>
      <c r="J574" s="67">
        <f>SUMIF(Out!$B:$B,Stock!$B574,Out!I:I)</f>
        <v>0</v>
      </c>
      <c r="K574" s="67">
        <f>SUMIF(Out!$B:$B,Stock!$B574,Out!J:J)</f>
        <v>0</v>
      </c>
      <c r="L574" s="67">
        <f>SUMIF(Out!$B:$B,Stock!$B574,Out!K:K)</f>
        <v>0</v>
      </c>
      <c r="M574" s="67">
        <f>SUMIF(Out!$B:$B,Stock!$B574,Out!L:L)</f>
        <v>0</v>
      </c>
      <c r="N574" s="67">
        <f>SUMIF(Out!$B:$B,Stock!$B574,Out!M:M)</f>
        <v>0</v>
      </c>
      <c r="O574" s="67">
        <f>SUMIF(Out!$B:$B,Stock!$B574,Out!N:N)</f>
        <v>0</v>
      </c>
      <c r="P574" s="67">
        <f>SUMIF(Out!$B:$B,Stock!$B574,Out!O:O)</f>
        <v>0</v>
      </c>
      <c r="Q574" s="67">
        <f>SUMIF(Out!$B:$B,Stock!$B574,Out!P:P)</f>
        <v>0</v>
      </c>
      <c r="R574" s="67">
        <f>SUMIF(Out!$B:$B,Stock!$B574,Out!Q:Q)</f>
        <v>0</v>
      </c>
      <c r="S574" s="67">
        <f>SUMIF(Out!$B:$B,Stock!$B574,Out!R:R)</f>
        <v>0</v>
      </c>
      <c r="T574" s="67">
        <f>SUMIF(Out!$B:$B,Stock!$B574,Out!S:S)</f>
        <v>0</v>
      </c>
      <c r="U574" s="67">
        <f>SUMIF(Out!$B:$B,Stock!$B574,Out!T:T)</f>
        <v>0</v>
      </c>
      <c r="W574" s="68">
        <f t="shared" si="203"/>
        <v>0</v>
      </c>
      <c r="Z574" s="68">
        <f t="shared" si="207"/>
        <v>195</v>
      </c>
      <c r="AA574" s="76" t="str">
        <f>VLOOKUP($Z574,Master!$A:$B,2,FALSE)</f>
        <v>Gamis Lelang Paris</v>
      </c>
    </row>
    <row r="575" spans="1:27" ht="15">
      <c r="A575" s="77" t="str">
        <f t="shared" si="204"/>
        <v>Gamis Lelang ParisBALANCE</v>
      </c>
      <c r="B575" s="77" t="str">
        <f t="shared" si="205"/>
        <v>Gamis Lelang Paris</v>
      </c>
      <c r="C575" s="53" t="s">
        <v>118</v>
      </c>
      <c r="D575" s="54">
        <f t="shared" ref="D575:U575" si="225">D573-D574</f>
        <v>0</v>
      </c>
      <c r="E575" s="54">
        <f t="shared" si="225"/>
        <v>0</v>
      </c>
      <c r="F575" s="54">
        <f t="shared" si="225"/>
        <v>0</v>
      </c>
      <c r="G575" s="54">
        <f t="shared" si="225"/>
        <v>0</v>
      </c>
      <c r="H575" s="54">
        <f t="shared" si="225"/>
        <v>0</v>
      </c>
      <c r="I575" s="54">
        <f t="shared" si="225"/>
        <v>0</v>
      </c>
      <c r="J575" s="54">
        <f t="shared" si="225"/>
        <v>0</v>
      </c>
      <c r="K575" s="54">
        <f t="shared" si="225"/>
        <v>0</v>
      </c>
      <c r="L575" s="54">
        <f t="shared" si="225"/>
        <v>0</v>
      </c>
      <c r="M575" s="54">
        <f t="shared" si="225"/>
        <v>0</v>
      </c>
      <c r="N575" s="54">
        <f t="shared" si="225"/>
        <v>0</v>
      </c>
      <c r="O575" s="54">
        <f t="shared" si="225"/>
        <v>0</v>
      </c>
      <c r="P575" s="54">
        <f t="shared" si="225"/>
        <v>0</v>
      </c>
      <c r="Q575" s="54">
        <f t="shared" si="225"/>
        <v>0</v>
      </c>
      <c r="R575" s="54">
        <f t="shared" si="225"/>
        <v>0</v>
      </c>
      <c r="S575" s="54">
        <f t="shared" si="225"/>
        <v>0</v>
      </c>
      <c r="T575" s="54">
        <f t="shared" si="225"/>
        <v>0</v>
      </c>
      <c r="U575" s="54">
        <f t="shared" si="225"/>
        <v>0</v>
      </c>
      <c r="W575" s="71">
        <f t="shared" si="203"/>
        <v>0</v>
      </c>
      <c r="Z575" s="71">
        <f t="shared" si="207"/>
        <v>195</v>
      </c>
      <c r="AA575" s="78" t="str">
        <f>VLOOKUP($Z575,Master!$A:$B,2,FALSE)</f>
        <v>Gamis Lelang Paris</v>
      </c>
    </row>
    <row r="576" spans="1:27" ht="15">
      <c r="A576" s="73" t="str">
        <f t="shared" si="204"/>
        <v>Kemeja MotifIN</v>
      </c>
      <c r="B576" s="73" t="str">
        <f t="shared" si="205"/>
        <v>Kemeja Motif</v>
      </c>
      <c r="C576" s="51" t="s">
        <v>18</v>
      </c>
      <c r="D576" s="63">
        <f>SUMIF(In!$B:$B,Stock!$B576,In!C:C)</f>
        <v>0</v>
      </c>
      <c r="E576" s="63">
        <f>SUMIF(In!$B:$B,Stock!$B576,In!D:D)+D578</f>
        <v>0</v>
      </c>
      <c r="F576" s="63">
        <f>SUMIF(In!$B:$B,Stock!$B576,In!E:E)+E578</f>
        <v>0</v>
      </c>
      <c r="G576" s="63">
        <f>SUMIF(In!$B:$B,Stock!$B576,In!F:F)+F578</f>
        <v>0</v>
      </c>
      <c r="H576" s="63">
        <f>SUMIF(In!$B:$B,Stock!$B576,In!G:G)+G578</f>
        <v>0</v>
      </c>
      <c r="I576" s="63">
        <f>SUMIF(In!$B:$B,Stock!$B576,In!H:H)+H578</f>
        <v>0</v>
      </c>
      <c r="J576" s="63">
        <f>SUMIF(In!$B:$B,Stock!$B576,In!I:I)+I578</f>
        <v>0</v>
      </c>
      <c r="K576" s="63">
        <f>SUMIF(In!$B:$B,Stock!$B576,In!J:J)+J578</f>
        <v>0</v>
      </c>
      <c r="L576" s="63">
        <f>SUMIF(In!$B:$B,Stock!$B576,In!K:K)+K578</f>
        <v>0</v>
      </c>
      <c r="M576" s="63">
        <f>SUMIF(In!$B:$B,Stock!$B576,In!L:L)+L578</f>
        <v>0</v>
      </c>
      <c r="N576" s="63">
        <f>SUMIF(In!$B:$B,Stock!$B576,In!M:M)+M578</f>
        <v>0</v>
      </c>
      <c r="O576" s="63">
        <f>SUMIF(In!$B:$B,Stock!$B576,In!N:N)+N578</f>
        <v>0</v>
      </c>
      <c r="P576" s="63">
        <f>SUMIF(In!$B:$B,Stock!$B576,In!O:O)+O578</f>
        <v>0</v>
      </c>
      <c r="Q576" s="63">
        <f>SUMIF(In!$B:$B,Stock!$B576,In!P:P)+P578</f>
        <v>0</v>
      </c>
      <c r="R576" s="63">
        <f>SUMIF(In!$B:$B,Stock!$B576,In!Q:Q)+Q578</f>
        <v>0</v>
      </c>
      <c r="S576" s="63">
        <f>SUMIF(In!$B:$B,Stock!$B576,In!R:R)+R578</f>
        <v>0</v>
      </c>
      <c r="T576" s="63">
        <f>SUMIF(In!$B:$B,Stock!$B576,In!S:S)+S578</f>
        <v>0</v>
      </c>
      <c r="U576" s="63">
        <f>SUMIF(In!$B:$B,Stock!$B576,In!T:T)+T578</f>
        <v>0</v>
      </c>
      <c r="W576" s="64">
        <f t="shared" si="203"/>
        <v>0</v>
      </c>
      <c r="Z576" s="64">
        <f t="shared" si="207"/>
        <v>196</v>
      </c>
      <c r="AA576" s="74" t="str">
        <f>VLOOKUP($Z576,Master!$A:$B,2,FALSE)</f>
        <v>Kemeja Motif</v>
      </c>
    </row>
    <row r="577" spans="1:27" ht="15">
      <c r="A577" s="75" t="str">
        <f t="shared" si="204"/>
        <v>Kemeja MotifOUT</v>
      </c>
      <c r="B577" s="75" t="str">
        <f t="shared" si="205"/>
        <v>Kemeja Motif</v>
      </c>
      <c r="C577" s="52" t="s">
        <v>19</v>
      </c>
      <c r="D577" s="67">
        <f>SUMIF(Out!$B:$B,Stock!$B577,Out!C:C)</f>
        <v>0</v>
      </c>
      <c r="E577" s="67">
        <f>SUMIF(Out!$B:$B,Stock!$B577,Out!D:D)</f>
        <v>0</v>
      </c>
      <c r="F577" s="67">
        <f>SUMIF(Out!$B:$B,Stock!$B577,Out!E:E)</f>
        <v>0</v>
      </c>
      <c r="G577" s="67">
        <f>SUMIF(Out!$B:$B,Stock!$B577,Out!F:F)</f>
        <v>0</v>
      </c>
      <c r="H577" s="67">
        <f>SUMIF(Out!$B:$B,Stock!$B577,Out!G:G)</f>
        <v>0</v>
      </c>
      <c r="I577" s="67">
        <f>SUMIF(Out!$B:$B,Stock!$B577,Out!H:H)</f>
        <v>0</v>
      </c>
      <c r="J577" s="67">
        <f>SUMIF(Out!$B:$B,Stock!$B577,Out!I:I)</f>
        <v>0</v>
      </c>
      <c r="K577" s="67">
        <f>SUMIF(Out!$B:$B,Stock!$B577,Out!J:J)</f>
        <v>0</v>
      </c>
      <c r="L577" s="67">
        <f>SUMIF(Out!$B:$B,Stock!$B577,Out!K:K)</f>
        <v>0</v>
      </c>
      <c r="M577" s="67">
        <f>SUMIF(Out!$B:$B,Stock!$B577,Out!L:L)</f>
        <v>0</v>
      </c>
      <c r="N577" s="67">
        <f>SUMIF(Out!$B:$B,Stock!$B577,Out!M:M)</f>
        <v>0</v>
      </c>
      <c r="O577" s="67">
        <f>SUMIF(Out!$B:$B,Stock!$B577,Out!N:N)</f>
        <v>0</v>
      </c>
      <c r="P577" s="67">
        <f>SUMIF(Out!$B:$B,Stock!$B577,Out!O:O)</f>
        <v>0</v>
      </c>
      <c r="Q577" s="67">
        <f>SUMIF(Out!$B:$B,Stock!$B577,Out!P:P)</f>
        <v>0</v>
      </c>
      <c r="R577" s="67">
        <f>SUMIF(Out!$B:$B,Stock!$B577,Out!Q:Q)</f>
        <v>0</v>
      </c>
      <c r="S577" s="67">
        <f>SUMIF(Out!$B:$B,Stock!$B577,Out!R:R)</f>
        <v>0</v>
      </c>
      <c r="T577" s="67">
        <f>SUMIF(Out!$B:$B,Stock!$B577,Out!S:S)</f>
        <v>0</v>
      </c>
      <c r="U577" s="67">
        <f>SUMIF(Out!$B:$B,Stock!$B577,Out!T:T)</f>
        <v>0</v>
      </c>
      <c r="W577" s="68">
        <f t="shared" si="203"/>
        <v>0</v>
      </c>
      <c r="Z577" s="68">
        <f t="shared" si="207"/>
        <v>196</v>
      </c>
      <c r="AA577" s="76" t="str">
        <f>VLOOKUP($Z577,Master!$A:$B,2,FALSE)</f>
        <v>Kemeja Motif</v>
      </c>
    </row>
    <row r="578" spans="1:27" ht="15">
      <c r="A578" s="77" t="str">
        <f t="shared" si="204"/>
        <v>Kemeja MotifBALANCE</v>
      </c>
      <c r="B578" s="77" t="str">
        <f t="shared" si="205"/>
        <v>Kemeja Motif</v>
      </c>
      <c r="C578" s="53" t="s">
        <v>118</v>
      </c>
      <c r="D578" s="54">
        <f t="shared" ref="D578:U578" si="226">D576-D577</f>
        <v>0</v>
      </c>
      <c r="E578" s="54">
        <f t="shared" si="226"/>
        <v>0</v>
      </c>
      <c r="F578" s="54">
        <f t="shared" si="226"/>
        <v>0</v>
      </c>
      <c r="G578" s="54">
        <f t="shared" si="226"/>
        <v>0</v>
      </c>
      <c r="H578" s="54">
        <f t="shared" si="226"/>
        <v>0</v>
      </c>
      <c r="I578" s="54">
        <f t="shared" si="226"/>
        <v>0</v>
      </c>
      <c r="J578" s="54">
        <f t="shared" si="226"/>
        <v>0</v>
      </c>
      <c r="K578" s="54">
        <f t="shared" si="226"/>
        <v>0</v>
      </c>
      <c r="L578" s="54">
        <f t="shared" si="226"/>
        <v>0</v>
      </c>
      <c r="M578" s="54">
        <f t="shared" si="226"/>
        <v>0</v>
      </c>
      <c r="N578" s="54">
        <f t="shared" si="226"/>
        <v>0</v>
      </c>
      <c r="O578" s="54">
        <f t="shared" si="226"/>
        <v>0</v>
      </c>
      <c r="P578" s="54">
        <f t="shared" si="226"/>
        <v>0</v>
      </c>
      <c r="Q578" s="54">
        <f t="shared" si="226"/>
        <v>0</v>
      </c>
      <c r="R578" s="54">
        <f t="shared" si="226"/>
        <v>0</v>
      </c>
      <c r="S578" s="54">
        <f t="shared" si="226"/>
        <v>0</v>
      </c>
      <c r="T578" s="54">
        <f t="shared" si="226"/>
        <v>0</v>
      </c>
      <c r="U578" s="54">
        <f t="shared" si="226"/>
        <v>0</v>
      </c>
      <c r="W578" s="71">
        <f t="shared" si="203"/>
        <v>0</v>
      </c>
      <c r="Z578" s="71">
        <f t="shared" si="207"/>
        <v>196</v>
      </c>
      <c r="AA578" s="78" t="str">
        <f>VLOOKUP($Z578,Master!$A:$B,2,FALSE)</f>
        <v>Kemeja Motif</v>
      </c>
    </row>
    <row r="579" spans="1:27" ht="15">
      <c r="A579" s="73" t="str">
        <f t="shared" si="204"/>
        <v>Kemeja YogapIN</v>
      </c>
      <c r="B579" s="73" t="str">
        <f t="shared" si="205"/>
        <v>Kemeja Yogap</v>
      </c>
      <c r="C579" s="51" t="s">
        <v>18</v>
      </c>
      <c r="D579" s="63">
        <f>SUMIF(In!$B:$B,Stock!$B579,In!C:C)</f>
        <v>0</v>
      </c>
      <c r="E579" s="63">
        <f>SUMIF(In!$B:$B,Stock!$B579,In!D:D)+D581</f>
        <v>0</v>
      </c>
      <c r="F579" s="63">
        <f>SUMIF(In!$B:$B,Stock!$B579,In!E:E)+E581</f>
        <v>0</v>
      </c>
      <c r="G579" s="63">
        <f>SUMIF(In!$B:$B,Stock!$B579,In!F:F)+F581</f>
        <v>0</v>
      </c>
      <c r="H579" s="63">
        <f>SUMIF(In!$B:$B,Stock!$B579,In!G:G)+G581</f>
        <v>0</v>
      </c>
      <c r="I579" s="63">
        <f>SUMIF(In!$B:$B,Stock!$B579,In!H:H)+H581</f>
        <v>0</v>
      </c>
      <c r="J579" s="63">
        <f>SUMIF(In!$B:$B,Stock!$B579,In!I:I)+I581</f>
        <v>0</v>
      </c>
      <c r="K579" s="63">
        <f>SUMIF(In!$B:$B,Stock!$B579,In!J:J)+J581</f>
        <v>0</v>
      </c>
      <c r="L579" s="63">
        <f>SUMIF(In!$B:$B,Stock!$B579,In!K:K)+K581</f>
        <v>0</v>
      </c>
      <c r="M579" s="63">
        <f>SUMIF(In!$B:$B,Stock!$B579,In!L:L)+L581</f>
        <v>0</v>
      </c>
      <c r="N579" s="63">
        <f>SUMIF(In!$B:$B,Stock!$B579,In!M:M)+M581</f>
        <v>0</v>
      </c>
      <c r="O579" s="63">
        <f>SUMIF(In!$B:$B,Stock!$B579,In!N:N)+N581</f>
        <v>0</v>
      </c>
      <c r="P579" s="63">
        <f>SUMIF(In!$B:$B,Stock!$B579,In!O:O)+O581</f>
        <v>0</v>
      </c>
      <c r="Q579" s="63">
        <f>SUMIF(In!$B:$B,Stock!$B579,In!P:P)+P581</f>
        <v>0</v>
      </c>
      <c r="R579" s="63">
        <f>SUMIF(In!$B:$B,Stock!$B579,In!Q:Q)+Q581</f>
        <v>0</v>
      </c>
      <c r="S579" s="63">
        <f>SUMIF(In!$B:$B,Stock!$B579,In!R:R)+R581</f>
        <v>0</v>
      </c>
      <c r="T579" s="63">
        <f>SUMIF(In!$B:$B,Stock!$B579,In!S:S)+S581</f>
        <v>0</v>
      </c>
      <c r="U579" s="63">
        <f>SUMIF(In!$B:$B,Stock!$B579,In!T:T)+T581</f>
        <v>0</v>
      </c>
      <c r="W579" s="64">
        <f t="shared" si="203"/>
        <v>0</v>
      </c>
      <c r="Z579" s="64">
        <f t="shared" si="207"/>
        <v>197</v>
      </c>
      <c r="AA579" s="74" t="str">
        <f>VLOOKUP($Z579,Master!$A:$B,2,FALSE)</f>
        <v>Kemeja Yogap</v>
      </c>
    </row>
    <row r="580" spans="1:27" ht="15">
      <c r="A580" s="75" t="str">
        <f t="shared" si="204"/>
        <v>Kemeja YogapOUT</v>
      </c>
      <c r="B580" s="75" t="str">
        <f t="shared" si="205"/>
        <v>Kemeja Yogap</v>
      </c>
      <c r="C580" s="52" t="s">
        <v>19</v>
      </c>
      <c r="D580" s="67">
        <f>SUMIF(Out!$B:$B,Stock!$B580,Out!C:C)</f>
        <v>0</v>
      </c>
      <c r="E580" s="67">
        <f>SUMIF(Out!$B:$B,Stock!$B580,Out!D:D)</f>
        <v>0</v>
      </c>
      <c r="F580" s="67">
        <f>SUMIF(Out!$B:$B,Stock!$B580,Out!E:E)</f>
        <v>0</v>
      </c>
      <c r="G580" s="67">
        <f>SUMIF(Out!$B:$B,Stock!$B580,Out!F:F)</f>
        <v>0</v>
      </c>
      <c r="H580" s="67">
        <f>SUMIF(Out!$B:$B,Stock!$B580,Out!G:G)</f>
        <v>0</v>
      </c>
      <c r="I580" s="67">
        <f>SUMIF(Out!$B:$B,Stock!$B580,Out!H:H)</f>
        <v>0</v>
      </c>
      <c r="J580" s="67">
        <f>SUMIF(Out!$B:$B,Stock!$B580,Out!I:I)</f>
        <v>0</v>
      </c>
      <c r="K580" s="67">
        <f>SUMIF(Out!$B:$B,Stock!$B580,Out!J:J)</f>
        <v>0</v>
      </c>
      <c r="L580" s="67">
        <f>SUMIF(Out!$B:$B,Stock!$B580,Out!K:K)</f>
        <v>0</v>
      </c>
      <c r="M580" s="67">
        <f>SUMIF(Out!$B:$B,Stock!$B580,Out!L:L)</f>
        <v>0</v>
      </c>
      <c r="N580" s="67">
        <f>SUMIF(Out!$B:$B,Stock!$B580,Out!M:M)</f>
        <v>0</v>
      </c>
      <c r="O580" s="67">
        <f>SUMIF(Out!$B:$B,Stock!$B580,Out!N:N)</f>
        <v>0</v>
      </c>
      <c r="P580" s="67">
        <f>SUMIF(Out!$B:$B,Stock!$B580,Out!O:O)</f>
        <v>0</v>
      </c>
      <c r="Q580" s="67">
        <f>SUMIF(Out!$B:$B,Stock!$B580,Out!P:P)</f>
        <v>0</v>
      </c>
      <c r="R580" s="67">
        <f>SUMIF(Out!$B:$B,Stock!$B580,Out!Q:Q)</f>
        <v>0</v>
      </c>
      <c r="S580" s="67">
        <f>SUMIF(Out!$B:$B,Stock!$B580,Out!R:R)</f>
        <v>0</v>
      </c>
      <c r="T580" s="67">
        <f>SUMIF(Out!$B:$B,Stock!$B580,Out!S:S)</f>
        <v>0</v>
      </c>
      <c r="U580" s="67">
        <f>SUMIF(Out!$B:$B,Stock!$B580,Out!T:T)</f>
        <v>0</v>
      </c>
      <c r="W580" s="68">
        <f t="shared" si="203"/>
        <v>0</v>
      </c>
      <c r="Z580" s="68">
        <f t="shared" si="207"/>
        <v>197</v>
      </c>
      <c r="AA580" s="76" t="str">
        <f>VLOOKUP($Z580,Master!$A:$B,2,FALSE)</f>
        <v>Kemeja Yogap</v>
      </c>
    </row>
    <row r="581" spans="1:27" ht="15">
      <c r="A581" s="77" t="str">
        <f t="shared" si="204"/>
        <v>Kemeja YogapBALANCE</v>
      </c>
      <c r="B581" s="77" t="str">
        <f t="shared" si="205"/>
        <v>Kemeja Yogap</v>
      </c>
      <c r="C581" s="53" t="s">
        <v>118</v>
      </c>
      <c r="D581" s="54">
        <f t="shared" ref="D581:U581" si="227">D579-D580</f>
        <v>0</v>
      </c>
      <c r="E581" s="54">
        <f t="shared" si="227"/>
        <v>0</v>
      </c>
      <c r="F581" s="54">
        <f t="shared" si="227"/>
        <v>0</v>
      </c>
      <c r="G581" s="54">
        <f t="shared" si="227"/>
        <v>0</v>
      </c>
      <c r="H581" s="54">
        <f t="shared" si="227"/>
        <v>0</v>
      </c>
      <c r="I581" s="54">
        <f t="shared" si="227"/>
        <v>0</v>
      </c>
      <c r="J581" s="54">
        <f t="shared" si="227"/>
        <v>0</v>
      </c>
      <c r="K581" s="54">
        <f t="shared" si="227"/>
        <v>0</v>
      </c>
      <c r="L581" s="54">
        <f t="shared" si="227"/>
        <v>0</v>
      </c>
      <c r="M581" s="54">
        <f t="shared" si="227"/>
        <v>0</v>
      </c>
      <c r="N581" s="54">
        <f t="shared" si="227"/>
        <v>0</v>
      </c>
      <c r="O581" s="54">
        <f t="shared" si="227"/>
        <v>0</v>
      </c>
      <c r="P581" s="54">
        <f t="shared" si="227"/>
        <v>0</v>
      </c>
      <c r="Q581" s="54">
        <f t="shared" si="227"/>
        <v>0</v>
      </c>
      <c r="R581" s="54">
        <f t="shared" si="227"/>
        <v>0</v>
      </c>
      <c r="S581" s="54">
        <f t="shared" si="227"/>
        <v>0</v>
      </c>
      <c r="T581" s="54">
        <f t="shared" si="227"/>
        <v>0</v>
      </c>
      <c r="U581" s="54">
        <f t="shared" si="227"/>
        <v>0</v>
      </c>
      <c r="W581" s="71">
        <f t="shared" si="203"/>
        <v>0</v>
      </c>
      <c r="Z581" s="71">
        <f t="shared" si="207"/>
        <v>197</v>
      </c>
      <c r="AA581" s="78" t="str">
        <f>VLOOKUP($Z581,Master!$A:$B,2,FALSE)</f>
        <v>Kemeja Yogap</v>
      </c>
    </row>
    <row r="582" spans="1:27" ht="15">
      <c r="A582" s="73" t="str">
        <f t="shared" si="204"/>
        <v>Jeans RoyalIN</v>
      </c>
      <c r="B582" s="73" t="str">
        <f t="shared" si="205"/>
        <v>Jeans Royal</v>
      </c>
      <c r="C582" s="51" t="s">
        <v>18</v>
      </c>
      <c r="D582" s="63">
        <f>SUMIF(In!$B:$B,Stock!$B582,In!C:C)</f>
        <v>0</v>
      </c>
      <c r="E582" s="63">
        <f>SUMIF(In!$B:$B,Stock!$B582,In!D:D)+D584</f>
        <v>0</v>
      </c>
      <c r="F582" s="63">
        <f>SUMIF(In!$B:$B,Stock!$B582,In!E:E)+E584</f>
        <v>0</v>
      </c>
      <c r="G582" s="63">
        <f>SUMIF(In!$B:$B,Stock!$B582,In!F:F)+F584</f>
        <v>0</v>
      </c>
      <c r="H582" s="63">
        <f>SUMIF(In!$B:$B,Stock!$B582,In!G:G)+G584</f>
        <v>0</v>
      </c>
      <c r="I582" s="63">
        <f>SUMIF(In!$B:$B,Stock!$B582,In!H:H)+H584</f>
        <v>0</v>
      </c>
      <c r="J582" s="63">
        <f>SUMIF(In!$B:$B,Stock!$B582,In!I:I)+I584</f>
        <v>0</v>
      </c>
      <c r="K582" s="63">
        <f>SUMIF(In!$B:$B,Stock!$B582,In!J:J)+J584</f>
        <v>0</v>
      </c>
      <c r="L582" s="63">
        <f>SUMIF(In!$B:$B,Stock!$B582,In!K:K)+K584</f>
        <v>0</v>
      </c>
      <c r="M582" s="63">
        <f>SUMIF(In!$B:$B,Stock!$B582,In!L:L)+L584</f>
        <v>0</v>
      </c>
      <c r="N582" s="63">
        <f>SUMIF(In!$B:$B,Stock!$B582,In!M:M)+M584</f>
        <v>0</v>
      </c>
      <c r="O582" s="63">
        <f>SUMIF(In!$B:$B,Stock!$B582,In!N:N)+N584</f>
        <v>0</v>
      </c>
      <c r="P582" s="63">
        <f>SUMIF(In!$B:$B,Stock!$B582,In!O:O)+O584</f>
        <v>0</v>
      </c>
      <c r="Q582" s="63">
        <f>SUMIF(In!$B:$B,Stock!$B582,In!P:P)+P584</f>
        <v>0</v>
      </c>
      <c r="R582" s="63">
        <f>SUMIF(In!$B:$B,Stock!$B582,In!Q:Q)+Q584</f>
        <v>0</v>
      </c>
      <c r="S582" s="63">
        <f>SUMIF(In!$B:$B,Stock!$B582,In!R:R)+R584</f>
        <v>0</v>
      </c>
      <c r="T582" s="63">
        <f>SUMIF(In!$B:$B,Stock!$B582,In!S:S)+S584</f>
        <v>0</v>
      </c>
      <c r="U582" s="63">
        <f>SUMIF(In!$B:$B,Stock!$B582,In!T:T)+T584</f>
        <v>0</v>
      </c>
      <c r="W582" s="64">
        <f t="shared" ref="W582:W645" si="228">SUM(D582:U582)</f>
        <v>0</v>
      </c>
      <c r="Z582" s="64">
        <f t="shared" si="207"/>
        <v>198</v>
      </c>
      <c r="AA582" s="74" t="str">
        <f>VLOOKUP($Z582,Master!$A:$B,2,FALSE)</f>
        <v>Jeans Royal</v>
      </c>
    </row>
    <row r="583" spans="1:27" ht="15">
      <c r="A583" s="75" t="str">
        <f t="shared" ref="A583:A646" si="229">B583&amp;C583</f>
        <v>Jeans RoyalOUT</v>
      </c>
      <c r="B583" s="75" t="str">
        <f t="shared" ref="B583:B646" si="230">AA583</f>
        <v>Jeans Royal</v>
      </c>
      <c r="C583" s="52" t="s">
        <v>19</v>
      </c>
      <c r="D583" s="67">
        <f>SUMIF(Out!$B:$B,Stock!$B583,Out!C:C)</f>
        <v>0</v>
      </c>
      <c r="E583" s="67">
        <f>SUMIF(Out!$B:$B,Stock!$B583,Out!D:D)</f>
        <v>0</v>
      </c>
      <c r="F583" s="67">
        <f>SUMIF(Out!$B:$B,Stock!$B583,Out!E:E)</f>
        <v>0</v>
      </c>
      <c r="G583" s="67">
        <f>SUMIF(Out!$B:$B,Stock!$B583,Out!F:F)</f>
        <v>0</v>
      </c>
      <c r="H583" s="67">
        <f>SUMIF(Out!$B:$B,Stock!$B583,Out!G:G)</f>
        <v>0</v>
      </c>
      <c r="I583" s="67">
        <f>SUMIF(Out!$B:$B,Stock!$B583,Out!H:H)</f>
        <v>0</v>
      </c>
      <c r="J583" s="67">
        <f>SUMIF(Out!$B:$B,Stock!$B583,Out!I:I)</f>
        <v>0</v>
      </c>
      <c r="K583" s="67">
        <f>SUMIF(Out!$B:$B,Stock!$B583,Out!J:J)</f>
        <v>0</v>
      </c>
      <c r="L583" s="67">
        <f>SUMIF(Out!$B:$B,Stock!$B583,Out!K:K)</f>
        <v>0</v>
      </c>
      <c r="M583" s="67">
        <f>SUMIF(Out!$B:$B,Stock!$B583,Out!L:L)</f>
        <v>0</v>
      </c>
      <c r="N583" s="67">
        <f>SUMIF(Out!$B:$B,Stock!$B583,Out!M:M)</f>
        <v>0</v>
      </c>
      <c r="O583" s="67">
        <f>SUMIF(Out!$B:$B,Stock!$B583,Out!N:N)</f>
        <v>0</v>
      </c>
      <c r="P583" s="67">
        <f>SUMIF(Out!$B:$B,Stock!$B583,Out!O:O)</f>
        <v>0</v>
      </c>
      <c r="Q583" s="67">
        <f>SUMIF(Out!$B:$B,Stock!$B583,Out!P:P)</f>
        <v>0</v>
      </c>
      <c r="R583" s="67">
        <f>SUMIF(Out!$B:$B,Stock!$B583,Out!Q:Q)</f>
        <v>0</v>
      </c>
      <c r="S583" s="67">
        <f>SUMIF(Out!$B:$B,Stock!$B583,Out!R:R)</f>
        <v>0</v>
      </c>
      <c r="T583" s="67">
        <f>SUMIF(Out!$B:$B,Stock!$B583,Out!S:S)</f>
        <v>0</v>
      </c>
      <c r="U583" s="67">
        <f>SUMIF(Out!$B:$B,Stock!$B583,Out!T:T)</f>
        <v>0</v>
      </c>
      <c r="W583" s="68">
        <f t="shared" si="228"/>
        <v>0</v>
      </c>
      <c r="Z583" s="68">
        <f t="shared" si="207"/>
        <v>198</v>
      </c>
      <c r="AA583" s="76" t="str">
        <f>VLOOKUP($Z583,Master!$A:$B,2,FALSE)</f>
        <v>Jeans Royal</v>
      </c>
    </row>
    <row r="584" spans="1:27" ht="15">
      <c r="A584" s="77" t="str">
        <f t="shared" si="229"/>
        <v>Jeans RoyalBALANCE</v>
      </c>
      <c r="B584" s="77" t="str">
        <f t="shared" si="230"/>
        <v>Jeans Royal</v>
      </c>
      <c r="C584" s="53" t="s">
        <v>118</v>
      </c>
      <c r="D584" s="54">
        <f t="shared" ref="D584:U584" si="231">D582-D583</f>
        <v>0</v>
      </c>
      <c r="E584" s="54">
        <f t="shared" si="231"/>
        <v>0</v>
      </c>
      <c r="F584" s="54">
        <f t="shared" si="231"/>
        <v>0</v>
      </c>
      <c r="G584" s="54">
        <f t="shared" si="231"/>
        <v>0</v>
      </c>
      <c r="H584" s="54">
        <f t="shared" si="231"/>
        <v>0</v>
      </c>
      <c r="I584" s="54">
        <f t="shared" si="231"/>
        <v>0</v>
      </c>
      <c r="J584" s="54">
        <f t="shared" si="231"/>
        <v>0</v>
      </c>
      <c r="K584" s="54">
        <f t="shared" si="231"/>
        <v>0</v>
      </c>
      <c r="L584" s="54">
        <f t="shared" si="231"/>
        <v>0</v>
      </c>
      <c r="M584" s="54">
        <f t="shared" si="231"/>
        <v>0</v>
      </c>
      <c r="N584" s="54">
        <f t="shared" si="231"/>
        <v>0</v>
      </c>
      <c r="O584" s="54">
        <f t="shared" si="231"/>
        <v>0</v>
      </c>
      <c r="P584" s="54">
        <f t="shared" si="231"/>
        <v>0</v>
      </c>
      <c r="Q584" s="54">
        <f t="shared" si="231"/>
        <v>0</v>
      </c>
      <c r="R584" s="54">
        <f t="shared" si="231"/>
        <v>0</v>
      </c>
      <c r="S584" s="54">
        <f t="shared" si="231"/>
        <v>0</v>
      </c>
      <c r="T584" s="54">
        <f t="shared" si="231"/>
        <v>0</v>
      </c>
      <c r="U584" s="54">
        <f t="shared" si="231"/>
        <v>0</v>
      </c>
      <c r="W584" s="71">
        <f t="shared" si="228"/>
        <v>0</v>
      </c>
      <c r="Z584" s="71">
        <f t="shared" si="207"/>
        <v>198</v>
      </c>
      <c r="AA584" s="78" t="str">
        <f>VLOOKUP($Z584,Master!$A:$B,2,FALSE)</f>
        <v>Jeans Royal</v>
      </c>
    </row>
    <row r="585" spans="1:27" ht="15">
      <c r="A585" s="73" t="str">
        <f t="shared" si="229"/>
        <v>Sweter LelangIN</v>
      </c>
      <c r="B585" s="73" t="str">
        <f t="shared" si="230"/>
        <v>Sweter Lelang</v>
      </c>
      <c r="C585" s="51" t="s">
        <v>18</v>
      </c>
      <c r="D585" s="63">
        <f>SUMIF(In!$B:$B,Stock!$B585,In!C:C)</f>
        <v>0</v>
      </c>
      <c r="E585" s="63">
        <f>SUMIF(In!$B:$B,Stock!$B585,In!D:D)+D587</f>
        <v>0</v>
      </c>
      <c r="F585" s="63">
        <f>SUMIF(In!$B:$B,Stock!$B585,In!E:E)+E587</f>
        <v>0</v>
      </c>
      <c r="G585" s="63">
        <f>SUMIF(In!$B:$B,Stock!$B585,In!F:F)+F587</f>
        <v>0</v>
      </c>
      <c r="H585" s="63">
        <f>SUMIF(In!$B:$B,Stock!$B585,In!G:G)+G587</f>
        <v>0</v>
      </c>
      <c r="I585" s="63">
        <f>SUMIF(In!$B:$B,Stock!$B585,In!H:H)+H587</f>
        <v>0</v>
      </c>
      <c r="J585" s="63">
        <f>SUMIF(In!$B:$B,Stock!$B585,In!I:I)+I587</f>
        <v>0</v>
      </c>
      <c r="K585" s="63">
        <f>SUMIF(In!$B:$B,Stock!$B585,In!J:J)+J587</f>
        <v>0</v>
      </c>
      <c r="L585" s="63">
        <f>SUMIF(In!$B:$B,Stock!$B585,In!K:K)+K587</f>
        <v>0</v>
      </c>
      <c r="M585" s="63">
        <f>SUMIF(In!$B:$B,Stock!$B585,In!L:L)+L587</f>
        <v>0</v>
      </c>
      <c r="N585" s="63">
        <f>SUMIF(In!$B:$B,Stock!$B585,In!M:M)+M587</f>
        <v>0</v>
      </c>
      <c r="O585" s="63">
        <f>SUMIF(In!$B:$B,Stock!$B585,In!N:N)+N587</f>
        <v>0</v>
      </c>
      <c r="P585" s="63">
        <f>SUMIF(In!$B:$B,Stock!$B585,In!O:O)+O587</f>
        <v>0</v>
      </c>
      <c r="Q585" s="63">
        <f>SUMIF(In!$B:$B,Stock!$B585,In!P:P)+P587</f>
        <v>0</v>
      </c>
      <c r="R585" s="63">
        <f>SUMIF(In!$B:$B,Stock!$B585,In!Q:Q)+Q587</f>
        <v>0</v>
      </c>
      <c r="S585" s="63">
        <f>SUMIF(In!$B:$B,Stock!$B585,In!R:R)+R587</f>
        <v>0</v>
      </c>
      <c r="T585" s="63">
        <f>SUMIF(In!$B:$B,Stock!$B585,In!S:S)+S587</f>
        <v>0</v>
      </c>
      <c r="U585" s="63">
        <f>SUMIF(In!$B:$B,Stock!$B585,In!T:T)+T587</f>
        <v>0</v>
      </c>
      <c r="W585" s="64">
        <f t="shared" si="228"/>
        <v>0</v>
      </c>
      <c r="Z585" s="64">
        <f t="shared" si="207"/>
        <v>199</v>
      </c>
      <c r="AA585" s="74" t="str">
        <f>VLOOKUP($Z585,Master!$A:$B,2,FALSE)</f>
        <v>Sweter Lelang</v>
      </c>
    </row>
    <row r="586" spans="1:27" ht="15">
      <c r="A586" s="75" t="str">
        <f t="shared" si="229"/>
        <v>Sweter LelangOUT</v>
      </c>
      <c r="B586" s="75" t="str">
        <f t="shared" si="230"/>
        <v>Sweter Lelang</v>
      </c>
      <c r="C586" s="52" t="s">
        <v>19</v>
      </c>
      <c r="D586" s="67">
        <f>SUMIF(Out!$B:$B,Stock!$B586,Out!C:C)</f>
        <v>0</v>
      </c>
      <c r="E586" s="67">
        <f>SUMIF(Out!$B:$B,Stock!$B586,Out!D:D)</f>
        <v>0</v>
      </c>
      <c r="F586" s="67">
        <f>SUMIF(Out!$B:$B,Stock!$B586,Out!E:E)</f>
        <v>0</v>
      </c>
      <c r="G586" s="67">
        <f>SUMIF(Out!$B:$B,Stock!$B586,Out!F:F)</f>
        <v>0</v>
      </c>
      <c r="H586" s="67">
        <f>SUMIF(Out!$B:$B,Stock!$B586,Out!G:G)</f>
        <v>0</v>
      </c>
      <c r="I586" s="67">
        <f>SUMIF(Out!$B:$B,Stock!$B586,Out!H:H)</f>
        <v>0</v>
      </c>
      <c r="J586" s="67">
        <f>SUMIF(Out!$B:$B,Stock!$B586,Out!I:I)</f>
        <v>0</v>
      </c>
      <c r="K586" s="67">
        <f>SUMIF(Out!$B:$B,Stock!$B586,Out!J:J)</f>
        <v>0</v>
      </c>
      <c r="L586" s="67">
        <f>SUMIF(Out!$B:$B,Stock!$B586,Out!K:K)</f>
        <v>0</v>
      </c>
      <c r="M586" s="67">
        <f>SUMIF(Out!$B:$B,Stock!$B586,Out!L:L)</f>
        <v>0</v>
      </c>
      <c r="N586" s="67">
        <f>SUMIF(Out!$B:$B,Stock!$B586,Out!M:M)</f>
        <v>0</v>
      </c>
      <c r="O586" s="67">
        <f>SUMIF(Out!$B:$B,Stock!$B586,Out!N:N)</f>
        <v>0</v>
      </c>
      <c r="P586" s="67">
        <f>SUMIF(Out!$B:$B,Stock!$B586,Out!O:O)</f>
        <v>0</v>
      </c>
      <c r="Q586" s="67">
        <f>SUMIF(Out!$B:$B,Stock!$B586,Out!P:P)</f>
        <v>0</v>
      </c>
      <c r="R586" s="67">
        <f>SUMIF(Out!$B:$B,Stock!$B586,Out!Q:Q)</f>
        <v>0</v>
      </c>
      <c r="S586" s="67">
        <f>SUMIF(Out!$B:$B,Stock!$B586,Out!R:R)</f>
        <v>0</v>
      </c>
      <c r="T586" s="67">
        <f>SUMIF(Out!$B:$B,Stock!$B586,Out!S:S)</f>
        <v>0</v>
      </c>
      <c r="U586" s="67">
        <f>SUMIF(Out!$B:$B,Stock!$B586,Out!T:T)</f>
        <v>0</v>
      </c>
      <c r="W586" s="68">
        <f t="shared" si="228"/>
        <v>0</v>
      </c>
      <c r="Z586" s="68">
        <f t="shared" ref="Z586:Z649" si="232">Z583+1</f>
        <v>199</v>
      </c>
      <c r="AA586" s="76" t="str">
        <f>VLOOKUP($Z586,Master!$A:$B,2,FALSE)</f>
        <v>Sweter Lelang</v>
      </c>
    </row>
    <row r="587" spans="1:27" ht="15">
      <c r="A587" s="77" t="str">
        <f t="shared" si="229"/>
        <v>Sweter LelangBALANCE</v>
      </c>
      <c r="B587" s="77" t="str">
        <f t="shared" si="230"/>
        <v>Sweter Lelang</v>
      </c>
      <c r="C587" s="53" t="s">
        <v>118</v>
      </c>
      <c r="D587" s="54">
        <f t="shared" ref="D587:U587" si="233">D585-D586</f>
        <v>0</v>
      </c>
      <c r="E587" s="54">
        <f t="shared" si="233"/>
        <v>0</v>
      </c>
      <c r="F587" s="54">
        <f t="shared" si="233"/>
        <v>0</v>
      </c>
      <c r="G587" s="54">
        <f t="shared" si="233"/>
        <v>0</v>
      </c>
      <c r="H587" s="54">
        <f t="shared" si="233"/>
        <v>0</v>
      </c>
      <c r="I587" s="54">
        <f t="shared" si="233"/>
        <v>0</v>
      </c>
      <c r="J587" s="54">
        <f t="shared" si="233"/>
        <v>0</v>
      </c>
      <c r="K587" s="54">
        <f t="shared" si="233"/>
        <v>0</v>
      </c>
      <c r="L587" s="54">
        <f t="shared" si="233"/>
        <v>0</v>
      </c>
      <c r="M587" s="54">
        <f t="shared" si="233"/>
        <v>0</v>
      </c>
      <c r="N587" s="54">
        <f t="shared" si="233"/>
        <v>0</v>
      </c>
      <c r="O587" s="54">
        <f t="shared" si="233"/>
        <v>0</v>
      </c>
      <c r="P587" s="54">
        <f t="shared" si="233"/>
        <v>0</v>
      </c>
      <c r="Q587" s="54">
        <f t="shared" si="233"/>
        <v>0</v>
      </c>
      <c r="R587" s="54">
        <f t="shared" si="233"/>
        <v>0</v>
      </c>
      <c r="S587" s="54">
        <f t="shared" si="233"/>
        <v>0</v>
      </c>
      <c r="T587" s="54">
        <f t="shared" si="233"/>
        <v>0</v>
      </c>
      <c r="U587" s="54">
        <f t="shared" si="233"/>
        <v>0</v>
      </c>
      <c r="W587" s="71">
        <f t="shared" si="228"/>
        <v>0</v>
      </c>
      <c r="Z587" s="71">
        <f t="shared" si="232"/>
        <v>199</v>
      </c>
      <c r="AA587" s="78" t="str">
        <f>VLOOKUP($Z587,Master!$A:$B,2,FALSE)</f>
        <v>Sweter Lelang</v>
      </c>
    </row>
    <row r="588" spans="1:27" ht="15">
      <c r="A588" s="73" t="str">
        <f t="shared" si="229"/>
        <v>Kaos Distro LelangIN</v>
      </c>
      <c r="B588" s="73" t="str">
        <f t="shared" si="230"/>
        <v>Kaos Distro Lelang</v>
      </c>
      <c r="C588" s="51" t="s">
        <v>18</v>
      </c>
      <c r="D588" s="63">
        <f>SUMIF(In!$B:$B,Stock!$B588,In!C:C)</f>
        <v>0</v>
      </c>
      <c r="E588" s="63">
        <f>SUMIF(In!$B:$B,Stock!$B588,In!D:D)+D590</f>
        <v>0</v>
      </c>
      <c r="F588" s="63">
        <f>SUMIF(In!$B:$B,Stock!$B588,In!E:E)+E590</f>
        <v>0</v>
      </c>
      <c r="G588" s="63">
        <f>SUMIF(In!$B:$B,Stock!$B588,In!F:F)+F590</f>
        <v>0</v>
      </c>
      <c r="H588" s="63">
        <f>SUMIF(In!$B:$B,Stock!$B588,In!G:G)+G590</f>
        <v>0</v>
      </c>
      <c r="I588" s="63">
        <f>SUMIF(In!$B:$B,Stock!$B588,In!H:H)+H590</f>
        <v>0</v>
      </c>
      <c r="J588" s="63">
        <f>SUMIF(In!$B:$B,Stock!$B588,In!I:I)+I590</f>
        <v>0</v>
      </c>
      <c r="K588" s="63">
        <f>SUMIF(In!$B:$B,Stock!$B588,In!J:J)+J590</f>
        <v>0</v>
      </c>
      <c r="L588" s="63">
        <f>SUMIF(In!$B:$B,Stock!$B588,In!K:K)+K590</f>
        <v>0</v>
      </c>
      <c r="M588" s="63">
        <f>SUMIF(In!$B:$B,Stock!$B588,In!L:L)+L590</f>
        <v>0</v>
      </c>
      <c r="N588" s="63">
        <f>SUMIF(In!$B:$B,Stock!$B588,In!M:M)+M590</f>
        <v>0</v>
      </c>
      <c r="O588" s="63">
        <f>SUMIF(In!$B:$B,Stock!$B588,In!N:N)+N590</f>
        <v>0</v>
      </c>
      <c r="P588" s="63">
        <f>SUMIF(In!$B:$B,Stock!$B588,In!O:O)+O590</f>
        <v>0</v>
      </c>
      <c r="Q588" s="63">
        <f>SUMIF(In!$B:$B,Stock!$B588,In!P:P)+P590</f>
        <v>0</v>
      </c>
      <c r="R588" s="63">
        <f>SUMIF(In!$B:$B,Stock!$B588,In!Q:Q)+Q590</f>
        <v>0</v>
      </c>
      <c r="S588" s="63">
        <f>SUMIF(In!$B:$B,Stock!$B588,In!R:R)+R590</f>
        <v>0</v>
      </c>
      <c r="T588" s="63">
        <f>SUMIF(In!$B:$B,Stock!$B588,In!S:S)+S590</f>
        <v>0</v>
      </c>
      <c r="U588" s="63">
        <f>SUMIF(In!$B:$B,Stock!$B588,In!T:T)+T590</f>
        <v>0</v>
      </c>
      <c r="W588" s="64">
        <f t="shared" si="228"/>
        <v>0</v>
      </c>
      <c r="Z588" s="64">
        <f t="shared" si="232"/>
        <v>200</v>
      </c>
      <c r="AA588" s="74" t="str">
        <f>VLOOKUP($Z588,Master!$A:$B,2,FALSE)</f>
        <v>Kaos Distro Lelang</v>
      </c>
    </row>
    <row r="589" spans="1:27" ht="15">
      <c r="A589" s="75" t="str">
        <f t="shared" si="229"/>
        <v>Kaos Distro LelangOUT</v>
      </c>
      <c r="B589" s="75" t="str">
        <f t="shared" si="230"/>
        <v>Kaos Distro Lelang</v>
      </c>
      <c r="C589" s="52" t="s">
        <v>19</v>
      </c>
      <c r="D589" s="67">
        <f>SUMIF(Out!$B:$B,Stock!$B589,Out!C:C)</f>
        <v>0</v>
      </c>
      <c r="E589" s="67">
        <f>SUMIF(Out!$B:$B,Stock!$B589,Out!D:D)</f>
        <v>0</v>
      </c>
      <c r="F589" s="67">
        <f>SUMIF(Out!$B:$B,Stock!$B589,Out!E:E)</f>
        <v>0</v>
      </c>
      <c r="G589" s="67">
        <f>SUMIF(Out!$B:$B,Stock!$B589,Out!F:F)</f>
        <v>0</v>
      </c>
      <c r="H589" s="67">
        <f>SUMIF(Out!$B:$B,Stock!$B589,Out!G:G)</f>
        <v>0</v>
      </c>
      <c r="I589" s="67">
        <f>SUMIF(Out!$B:$B,Stock!$B589,Out!H:H)</f>
        <v>0</v>
      </c>
      <c r="J589" s="67">
        <f>SUMIF(Out!$B:$B,Stock!$B589,Out!I:I)</f>
        <v>0</v>
      </c>
      <c r="K589" s="67">
        <f>SUMIF(Out!$B:$B,Stock!$B589,Out!J:J)</f>
        <v>0</v>
      </c>
      <c r="L589" s="67">
        <f>SUMIF(Out!$B:$B,Stock!$B589,Out!K:K)</f>
        <v>0</v>
      </c>
      <c r="M589" s="67">
        <f>SUMIF(Out!$B:$B,Stock!$B589,Out!L:L)</f>
        <v>0</v>
      </c>
      <c r="N589" s="67">
        <f>SUMIF(Out!$B:$B,Stock!$B589,Out!M:M)</f>
        <v>0</v>
      </c>
      <c r="O589" s="67">
        <f>SUMIF(Out!$B:$B,Stock!$B589,Out!N:N)</f>
        <v>0</v>
      </c>
      <c r="P589" s="67">
        <f>SUMIF(Out!$B:$B,Stock!$B589,Out!O:O)</f>
        <v>0</v>
      </c>
      <c r="Q589" s="67">
        <f>SUMIF(Out!$B:$B,Stock!$B589,Out!P:P)</f>
        <v>0</v>
      </c>
      <c r="R589" s="67">
        <f>SUMIF(Out!$B:$B,Stock!$B589,Out!Q:Q)</f>
        <v>0</v>
      </c>
      <c r="S589" s="67">
        <f>SUMIF(Out!$B:$B,Stock!$B589,Out!R:R)</f>
        <v>0</v>
      </c>
      <c r="T589" s="67">
        <f>SUMIF(Out!$B:$B,Stock!$B589,Out!S:S)</f>
        <v>0</v>
      </c>
      <c r="U589" s="67">
        <f>SUMIF(Out!$B:$B,Stock!$B589,Out!T:T)</f>
        <v>0</v>
      </c>
      <c r="W589" s="68">
        <f t="shared" si="228"/>
        <v>0</v>
      </c>
      <c r="Z589" s="68">
        <f t="shared" si="232"/>
        <v>200</v>
      </c>
      <c r="AA589" s="76" t="str">
        <f>VLOOKUP($Z589,Master!$A:$B,2,FALSE)</f>
        <v>Kaos Distro Lelang</v>
      </c>
    </row>
    <row r="590" spans="1:27" ht="15">
      <c r="A590" s="77" t="str">
        <f t="shared" si="229"/>
        <v>Kaos Distro LelangBALANCE</v>
      </c>
      <c r="B590" s="77" t="str">
        <f t="shared" si="230"/>
        <v>Kaos Distro Lelang</v>
      </c>
      <c r="C590" s="53" t="s">
        <v>118</v>
      </c>
      <c r="D590" s="54">
        <f t="shared" ref="D590:U590" si="234">D588-D589</f>
        <v>0</v>
      </c>
      <c r="E590" s="54">
        <f t="shared" si="234"/>
        <v>0</v>
      </c>
      <c r="F590" s="54">
        <f t="shared" si="234"/>
        <v>0</v>
      </c>
      <c r="G590" s="54">
        <f t="shared" si="234"/>
        <v>0</v>
      </c>
      <c r="H590" s="54">
        <f t="shared" si="234"/>
        <v>0</v>
      </c>
      <c r="I590" s="54">
        <f t="shared" si="234"/>
        <v>0</v>
      </c>
      <c r="J590" s="54">
        <f t="shared" si="234"/>
        <v>0</v>
      </c>
      <c r="K590" s="54">
        <f t="shared" si="234"/>
        <v>0</v>
      </c>
      <c r="L590" s="54">
        <f t="shared" si="234"/>
        <v>0</v>
      </c>
      <c r="M590" s="54">
        <f t="shared" si="234"/>
        <v>0</v>
      </c>
      <c r="N590" s="54">
        <f t="shared" si="234"/>
        <v>0</v>
      </c>
      <c r="O590" s="54">
        <f t="shared" si="234"/>
        <v>0</v>
      </c>
      <c r="P590" s="54">
        <f t="shared" si="234"/>
        <v>0</v>
      </c>
      <c r="Q590" s="54">
        <f t="shared" si="234"/>
        <v>0</v>
      </c>
      <c r="R590" s="54">
        <f t="shared" si="234"/>
        <v>0</v>
      </c>
      <c r="S590" s="54">
        <f t="shared" si="234"/>
        <v>0</v>
      </c>
      <c r="T590" s="54">
        <f t="shared" si="234"/>
        <v>0</v>
      </c>
      <c r="U590" s="54">
        <f t="shared" si="234"/>
        <v>0</v>
      </c>
      <c r="W590" s="71">
        <f t="shared" si="228"/>
        <v>0</v>
      </c>
      <c r="Z590" s="71">
        <f t="shared" si="232"/>
        <v>200</v>
      </c>
      <c r="AA590" s="78" t="str">
        <f>VLOOKUP($Z590,Master!$A:$B,2,FALSE)</f>
        <v>Kaos Distro Lelang</v>
      </c>
    </row>
    <row r="591" spans="1:27" ht="15">
      <c r="A591" s="73" t="str">
        <f t="shared" si="229"/>
        <v>Kemeja MikeyIN</v>
      </c>
      <c r="B591" s="73" t="str">
        <f t="shared" si="230"/>
        <v>Kemeja Mikey</v>
      </c>
      <c r="C591" s="51" t="s">
        <v>18</v>
      </c>
      <c r="D591" s="63">
        <f>SUMIF(In!$B:$B,Stock!$B591,In!C:C)</f>
        <v>0</v>
      </c>
      <c r="E591" s="63">
        <f>SUMIF(In!$B:$B,Stock!$B591,In!D:D)+D593</f>
        <v>0</v>
      </c>
      <c r="F591" s="63">
        <f>SUMIF(In!$B:$B,Stock!$B591,In!E:E)+E593</f>
        <v>0</v>
      </c>
      <c r="G591" s="63">
        <f>SUMIF(In!$B:$B,Stock!$B591,In!F:F)+F593</f>
        <v>0</v>
      </c>
      <c r="H591" s="63">
        <f>SUMIF(In!$B:$B,Stock!$B591,In!G:G)+G593</f>
        <v>0</v>
      </c>
      <c r="I591" s="63">
        <f>SUMIF(In!$B:$B,Stock!$B591,In!H:H)+H593</f>
        <v>0</v>
      </c>
      <c r="J591" s="63">
        <f>SUMIF(In!$B:$B,Stock!$B591,In!I:I)+I593</f>
        <v>0</v>
      </c>
      <c r="K591" s="63">
        <f>SUMIF(In!$B:$B,Stock!$B591,In!J:J)+J593</f>
        <v>0</v>
      </c>
      <c r="L591" s="63">
        <f>SUMIF(In!$B:$B,Stock!$B591,In!K:K)+K593</f>
        <v>0</v>
      </c>
      <c r="M591" s="63">
        <f>SUMIF(In!$B:$B,Stock!$B591,In!L:L)+L593</f>
        <v>0</v>
      </c>
      <c r="N591" s="63">
        <f>SUMIF(In!$B:$B,Stock!$B591,In!M:M)+M593</f>
        <v>0</v>
      </c>
      <c r="O591" s="63">
        <f>SUMIF(In!$B:$B,Stock!$B591,In!N:N)+N593</f>
        <v>0</v>
      </c>
      <c r="P591" s="63">
        <f>SUMIF(In!$B:$B,Stock!$B591,In!O:O)+O593</f>
        <v>0</v>
      </c>
      <c r="Q591" s="63">
        <f>SUMIF(In!$B:$B,Stock!$B591,In!P:P)+P593</f>
        <v>0</v>
      </c>
      <c r="R591" s="63">
        <f>SUMIF(In!$B:$B,Stock!$B591,In!Q:Q)+Q593</f>
        <v>0</v>
      </c>
      <c r="S591" s="63">
        <f>SUMIF(In!$B:$B,Stock!$B591,In!R:R)+R593</f>
        <v>0</v>
      </c>
      <c r="T591" s="63">
        <f>SUMIF(In!$B:$B,Stock!$B591,In!S:S)+S593</f>
        <v>0</v>
      </c>
      <c r="U591" s="63">
        <f>SUMIF(In!$B:$B,Stock!$B591,In!T:T)+T593</f>
        <v>0</v>
      </c>
      <c r="W591" s="64">
        <f t="shared" si="228"/>
        <v>0</v>
      </c>
      <c r="Z591" s="64">
        <f t="shared" si="232"/>
        <v>201</v>
      </c>
      <c r="AA591" s="74" t="str">
        <f>VLOOKUP($Z591,Master!$A:$B,2,FALSE)</f>
        <v>Kemeja Mikey</v>
      </c>
    </row>
    <row r="592" spans="1:27" ht="15">
      <c r="A592" s="75" t="str">
        <f t="shared" si="229"/>
        <v>Kemeja MikeyOUT</v>
      </c>
      <c r="B592" s="75" t="str">
        <f t="shared" si="230"/>
        <v>Kemeja Mikey</v>
      </c>
      <c r="C592" s="52" t="s">
        <v>19</v>
      </c>
      <c r="D592" s="67">
        <f>SUMIF(Out!$B:$B,Stock!$B592,Out!C:C)</f>
        <v>0</v>
      </c>
      <c r="E592" s="67">
        <f>SUMIF(Out!$B:$B,Stock!$B592,Out!D:D)</f>
        <v>0</v>
      </c>
      <c r="F592" s="67">
        <f>SUMIF(Out!$B:$B,Stock!$B592,Out!E:E)</f>
        <v>0</v>
      </c>
      <c r="G592" s="67">
        <f>SUMIF(Out!$B:$B,Stock!$B592,Out!F:F)</f>
        <v>0</v>
      </c>
      <c r="H592" s="67">
        <f>SUMIF(Out!$B:$B,Stock!$B592,Out!G:G)</f>
        <v>0</v>
      </c>
      <c r="I592" s="67">
        <f>SUMIF(Out!$B:$B,Stock!$B592,Out!H:H)</f>
        <v>0</v>
      </c>
      <c r="J592" s="67">
        <f>SUMIF(Out!$B:$B,Stock!$B592,Out!I:I)</f>
        <v>0</v>
      </c>
      <c r="K592" s="67">
        <f>SUMIF(Out!$B:$B,Stock!$B592,Out!J:J)</f>
        <v>0</v>
      </c>
      <c r="L592" s="67">
        <f>SUMIF(Out!$B:$B,Stock!$B592,Out!K:K)</f>
        <v>0</v>
      </c>
      <c r="M592" s="67">
        <f>SUMIF(Out!$B:$B,Stock!$B592,Out!L:L)</f>
        <v>0</v>
      </c>
      <c r="N592" s="67">
        <f>SUMIF(Out!$B:$B,Stock!$B592,Out!M:M)</f>
        <v>0</v>
      </c>
      <c r="O592" s="67">
        <f>SUMIF(Out!$B:$B,Stock!$B592,Out!N:N)</f>
        <v>0</v>
      </c>
      <c r="P592" s="67">
        <f>SUMIF(Out!$B:$B,Stock!$B592,Out!O:O)</f>
        <v>0</v>
      </c>
      <c r="Q592" s="67">
        <f>SUMIF(Out!$B:$B,Stock!$B592,Out!P:P)</f>
        <v>0</v>
      </c>
      <c r="R592" s="67">
        <f>SUMIF(Out!$B:$B,Stock!$B592,Out!Q:Q)</f>
        <v>0</v>
      </c>
      <c r="S592" s="67">
        <f>SUMIF(Out!$B:$B,Stock!$B592,Out!R:R)</f>
        <v>0</v>
      </c>
      <c r="T592" s="67">
        <f>SUMIF(Out!$B:$B,Stock!$B592,Out!S:S)</f>
        <v>0</v>
      </c>
      <c r="U592" s="67">
        <f>SUMIF(Out!$B:$B,Stock!$B592,Out!T:T)</f>
        <v>0</v>
      </c>
      <c r="W592" s="68">
        <f t="shared" si="228"/>
        <v>0</v>
      </c>
      <c r="Z592" s="68">
        <f t="shared" si="232"/>
        <v>201</v>
      </c>
      <c r="AA592" s="76" t="str">
        <f>VLOOKUP($Z592,Master!$A:$B,2,FALSE)</f>
        <v>Kemeja Mikey</v>
      </c>
    </row>
    <row r="593" spans="1:27" ht="15">
      <c r="A593" s="77" t="str">
        <f t="shared" si="229"/>
        <v>Kemeja MikeyBALANCE</v>
      </c>
      <c r="B593" s="77" t="str">
        <f t="shared" si="230"/>
        <v>Kemeja Mikey</v>
      </c>
      <c r="C593" s="53" t="s">
        <v>118</v>
      </c>
      <c r="D593" s="54">
        <f t="shared" ref="D593:U593" si="235">D591-D592</f>
        <v>0</v>
      </c>
      <c r="E593" s="54">
        <f t="shared" si="235"/>
        <v>0</v>
      </c>
      <c r="F593" s="54">
        <f t="shared" si="235"/>
        <v>0</v>
      </c>
      <c r="G593" s="54">
        <f t="shared" si="235"/>
        <v>0</v>
      </c>
      <c r="H593" s="54">
        <f t="shared" si="235"/>
        <v>0</v>
      </c>
      <c r="I593" s="54">
        <f t="shared" si="235"/>
        <v>0</v>
      </c>
      <c r="J593" s="54">
        <f t="shared" si="235"/>
        <v>0</v>
      </c>
      <c r="K593" s="54">
        <f t="shared" si="235"/>
        <v>0</v>
      </c>
      <c r="L593" s="54">
        <f t="shared" si="235"/>
        <v>0</v>
      </c>
      <c r="M593" s="54">
        <f t="shared" si="235"/>
        <v>0</v>
      </c>
      <c r="N593" s="54">
        <f t="shared" si="235"/>
        <v>0</v>
      </c>
      <c r="O593" s="54">
        <f t="shared" si="235"/>
        <v>0</v>
      </c>
      <c r="P593" s="54">
        <f t="shared" si="235"/>
        <v>0</v>
      </c>
      <c r="Q593" s="54">
        <f t="shared" si="235"/>
        <v>0</v>
      </c>
      <c r="R593" s="54">
        <f t="shared" si="235"/>
        <v>0</v>
      </c>
      <c r="S593" s="54">
        <f t="shared" si="235"/>
        <v>0</v>
      </c>
      <c r="T593" s="54">
        <f t="shared" si="235"/>
        <v>0</v>
      </c>
      <c r="U593" s="54">
        <f t="shared" si="235"/>
        <v>0</v>
      </c>
      <c r="W593" s="71">
        <f t="shared" si="228"/>
        <v>0</v>
      </c>
      <c r="Z593" s="71">
        <f t="shared" si="232"/>
        <v>201</v>
      </c>
      <c r="AA593" s="78" t="str">
        <f>VLOOKUP($Z593,Master!$A:$B,2,FALSE)</f>
        <v>Kemeja Mikey</v>
      </c>
    </row>
    <row r="594" spans="1:27" ht="15">
      <c r="A594" s="73" t="str">
        <f t="shared" si="229"/>
        <v>Koko TaufiqIN</v>
      </c>
      <c r="B594" s="73" t="str">
        <f t="shared" si="230"/>
        <v>Koko Taufiq</v>
      </c>
      <c r="C594" s="51" t="s">
        <v>18</v>
      </c>
      <c r="D594" s="63">
        <f>SUMIF(In!$B:$B,Stock!$B594,In!C:C)</f>
        <v>0</v>
      </c>
      <c r="E594" s="63">
        <f>SUMIF(In!$B:$B,Stock!$B594,In!D:D)+D596</f>
        <v>0</v>
      </c>
      <c r="F594" s="63">
        <f>SUMIF(In!$B:$B,Stock!$B594,In!E:E)+E596</f>
        <v>0</v>
      </c>
      <c r="G594" s="63">
        <f>SUMIF(In!$B:$B,Stock!$B594,In!F:F)+F596</f>
        <v>0</v>
      </c>
      <c r="H594" s="63">
        <f>SUMIF(In!$B:$B,Stock!$B594,In!G:G)+G596</f>
        <v>0</v>
      </c>
      <c r="I594" s="63">
        <f>SUMIF(In!$B:$B,Stock!$B594,In!H:H)+H596</f>
        <v>0</v>
      </c>
      <c r="J594" s="63">
        <f>SUMIF(In!$B:$B,Stock!$B594,In!I:I)+I596</f>
        <v>0</v>
      </c>
      <c r="K594" s="63">
        <f>SUMIF(In!$B:$B,Stock!$B594,In!J:J)+J596</f>
        <v>0</v>
      </c>
      <c r="L594" s="63">
        <f>SUMIF(In!$B:$B,Stock!$B594,In!K:K)+K596</f>
        <v>0</v>
      </c>
      <c r="M594" s="63">
        <f>SUMIF(In!$B:$B,Stock!$B594,In!L:L)+L596</f>
        <v>0</v>
      </c>
      <c r="N594" s="63">
        <f>SUMIF(In!$B:$B,Stock!$B594,In!M:M)+M596</f>
        <v>0</v>
      </c>
      <c r="O594" s="63">
        <f>SUMIF(In!$B:$B,Stock!$B594,In!N:N)+N596</f>
        <v>0</v>
      </c>
      <c r="P594" s="63">
        <f>SUMIF(In!$B:$B,Stock!$B594,In!O:O)+O596</f>
        <v>0</v>
      </c>
      <c r="Q594" s="63">
        <f>SUMIF(In!$B:$B,Stock!$B594,In!P:P)+P596</f>
        <v>0</v>
      </c>
      <c r="R594" s="63">
        <f>SUMIF(In!$B:$B,Stock!$B594,In!Q:Q)+Q596</f>
        <v>0</v>
      </c>
      <c r="S594" s="63">
        <f>SUMIF(In!$B:$B,Stock!$B594,In!R:R)+R596</f>
        <v>0</v>
      </c>
      <c r="T594" s="63">
        <f>SUMIF(In!$B:$B,Stock!$B594,In!S:S)+S596</f>
        <v>0</v>
      </c>
      <c r="U594" s="63">
        <f>SUMIF(In!$B:$B,Stock!$B594,In!T:T)+T596</f>
        <v>0</v>
      </c>
      <c r="W594" s="64">
        <f t="shared" si="228"/>
        <v>0</v>
      </c>
      <c r="Z594" s="64">
        <f t="shared" si="232"/>
        <v>202</v>
      </c>
      <c r="AA594" s="74" t="str">
        <f>VLOOKUP($Z594,Master!$A:$B,2,FALSE)</f>
        <v>Koko Taufiq</v>
      </c>
    </row>
    <row r="595" spans="1:27" ht="15">
      <c r="A595" s="75" t="str">
        <f t="shared" si="229"/>
        <v>Koko TaufiqOUT</v>
      </c>
      <c r="B595" s="75" t="str">
        <f t="shared" si="230"/>
        <v>Koko Taufiq</v>
      </c>
      <c r="C595" s="52" t="s">
        <v>19</v>
      </c>
      <c r="D595" s="67">
        <f>SUMIF(Out!$B:$B,Stock!$B595,Out!C:C)</f>
        <v>0</v>
      </c>
      <c r="E595" s="67">
        <f>SUMIF(Out!$B:$B,Stock!$B595,Out!D:D)</f>
        <v>0</v>
      </c>
      <c r="F595" s="67">
        <f>SUMIF(Out!$B:$B,Stock!$B595,Out!E:E)</f>
        <v>0</v>
      </c>
      <c r="G595" s="67">
        <f>SUMIF(Out!$B:$B,Stock!$B595,Out!F:F)</f>
        <v>0</v>
      </c>
      <c r="H595" s="67">
        <f>SUMIF(Out!$B:$B,Stock!$B595,Out!G:G)</f>
        <v>0</v>
      </c>
      <c r="I595" s="67">
        <f>SUMIF(Out!$B:$B,Stock!$B595,Out!H:H)</f>
        <v>0</v>
      </c>
      <c r="J595" s="67">
        <f>SUMIF(Out!$B:$B,Stock!$B595,Out!I:I)</f>
        <v>0</v>
      </c>
      <c r="K595" s="67">
        <f>SUMIF(Out!$B:$B,Stock!$B595,Out!J:J)</f>
        <v>0</v>
      </c>
      <c r="L595" s="67">
        <f>SUMIF(Out!$B:$B,Stock!$B595,Out!K:K)</f>
        <v>0</v>
      </c>
      <c r="M595" s="67">
        <f>SUMIF(Out!$B:$B,Stock!$B595,Out!L:L)</f>
        <v>0</v>
      </c>
      <c r="N595" s="67">
        <f>SUMIF(Out!$B:$B,Stock!$B595,Out!M:M)</f>
        <v>0</v>
      </c>
      <c r="O595" s="67">
        <f>SUMIF(Out!$B:$B,Stock!$B595,Out!N:N)</f>
        <v>0</v>
      </c>
      <c r="P595" s="67">
        <f>SUMIF(Out!$B:$B,Stock!$B595,Out!O:O)</f>
        <v>0</v>
      </c>
      <c r="Q595" s="67">
        <f>SUMIF(Out!$B:$B,Stock!$B595,Out!P:P)</f>
        <v>0</v>
      </c>
      <c r="R595" s="67">
        <f>SUMIF(Out!$B:$B,Stock!$B595,Out!Q:Q)</f>
        <v>0</v>
      </c>
      <c r="S595" s="67">
        <f>SUMIF(Out!$B:$B,Stock!$B595,Out!R:R)</f>
        <v>0</v>
      </c>
      <c r="T595" s="67">
        <f>SUMIF(Out!$B:$B,Stock!$B595,Out!S:S)</f>
        <v>0</v>
      </c>
      <c r="U595" s="67">
        <f>SUMIF(Out!$B:$B,Stock!$B595,Out!T:T)</f>
        <v>0</v>
      </c>
      <c r="W595" s="68">
        <f t="shared" si="228"/>
        <v>0</v>
      </c>
      <c r="Z595" s="68">
        <f t="shared" si="232"/>
        <v>202</v>
      </c>
      <c r="AA595" s="76" t="str">
        <f>VLOOKUP($Z595,Master!$A:$B,2,FALSE)</f>
        <v>Koko Taufiq</v>
      </c>
    </row>
    <row r="596" spans="1:27" ht="15">
      <c r="A596" s="77" t="str">
        <f t="shared" si="229"/>
        <v>Koko TaufiqBALANCE</v>
      </c>
      <c r="B596" s="77" t="str">
        <f t="shared" si="230"/>
        <v>Koko Taufiq</v>
      </c>
      <c r="C596" s="53" t="s">
        <v>118</v>
      </c>
      <c r="D596" s="54">
        <f t="shared" ref="D596:U596" si="236">D594-D595</f>
        <v>0</v>
      </c>
      <c r="E596" s="54">
        <f t="shared" si="236"/>
        <v>0</v>
      </c>
      <c r="F596" s="54">
        <f t="shared" si="236"/>
        <v>0</v>
      </c>
      <c r="G596" s="54">
        <f t="shared" si="236"/>
        <v>0</v>
      </c>
      <c r="H596" s="54">
        <f t="shared" si="236"/>
        <v>0</v>
      </c>
      <c r="I596" s="54">
        <f t="shared" si="236"/>
        <v>0</v>
      </c>
      <c r="J596" s="54">
        <f t="shared" si="236"/>
        <v>0</v>
      </c>
      <c r="K596" s="54">
        <f t="shared" si="236"/>
        <v>0</v>
      </c>
      <c r="L596" s="54">
        <f t="shared" si="236"/>
        <v>0</v>
      </c>
      <c r="M596" s="54">
        <f t="shared" si="236"/>
        <v>0</v>
      </c>
      <c r="N596" s="54">
        <f t="shared" si="236"/>
        <v>0</v>
      </c>
      <c r="O596" s="54">
        <f t="shared" si="236"/>
        <v>0</v>
      </c>
      <c r="P596" s="54">
        <f t="shared" si="236"/>
        <v>0</v>
      </c>
      <c r="Q596" s="54">
        <f t="shared" si="236"/>
        <v>0</v>
      </c>
      <c r="R596" s="54">
        <f t="shared" si="236"/>
        <v>0</v>
      </c>
      <c r="S596" s="54">
        <f t="shared" si="236"/>
        <v>0</v>
      </c>
      <c r="T596" s="54">
        <f t="shared" si="236"/>
        <v>0</v>
      </c>
      <c r="U596" s="54">
        <f t="shared" si="236"/>
        <v>0</v>
      </c>
      <c r="W596" s="71">
        <f t="shared" si="228"/>
        <v>0</v>
      </c>
      <c r="Z596" s="71">
        <f t="shared" si="232"/>
        <v>202</v>
      </c>
      <c r="AA596" s="78" t="str">
        <f>VLOOKUP($Z596,Master!$A:$B,2,FALSE)</f>
        <v>Koko Taufiq</v>
      </c>
    </row>
    <row r="597" spans="1:27" ht="15">
      <c r="A597" s="73" t="str">
        <f t="shared" si="229"/>
        <v>Legging BonekaIN</v>
      </c>
      <c r="B597" s="73" t="str">
        <f t="shared" si="230"/>
        <v>Legging Boneka</v>
      </c>
      <c r="C597" s="51" t="s">
        <v>18</v>
      </c>
      <c r="D597" s="63">
        <f>SUMIF(In!$B:$B,Stock!$B597,In!C:C)</f>
        <v>0</v>
      </c>
      <c r="E597" s="63">
        <f>SUMIF(In!$B:$B,Stock!$B597,In!D:D)+D599</f>
        <v>0</v>
      </c>
      <c r="F597" s="63">
        <f>SUMIF(In!$B:$B,Stock!$B597,In!E:E)+E599</f>
        <v>0</v>
      </c>
      <c r="G597" s="63">
        <f>SUMIF(In!$B:$B,Stock!$B597,In!F:F)+F599</f>
        <v>0</v>
      </c>
      <c r="H597" s="63">
        <f>SUMIF(In!$B:$B,Stock!$B597,In!G:G)+G599</f>
        <v>0</v>
      </c>
      <c r="I597" s="63">
        <f>SUMIF(In!$B:$B,Stock!$B597,In!H:H)+H599</f>
        <v>0</v>
      </c>
      <c r="J597" s="63">
        <f>SUMIF(In!$B:$B,Stock!$B597,In!I:I)+I599</f>
        <v>0</v>
      </c>
      <c r="K597" s="63">
        <f>SUMIF(In!$B:$B,Stock!$B597,In!J:J)+J599</f>
        <v>0</v>
      </c>
      <c r="L597" s="63">
        <f>SUMIF(In!$B:$B,Stock!$B597,In!K:K)+K599</f>
        <v>0</v>
      </c>
      <c r="M597" s="63">
        <f>SUMIF(In!$B:$B,Stock!$B597,In!L:L)+L599</f>
        <v>0</v>
      </c>
      <c r="N597" s="63">
        <f>SUMIF(In!$B:$B,Stock!$B597,In!M:M)+M599</f>
        <v>0</v>
      </c>
      <c r="O597" s="63">
        <f>SUMIF(In!$B:$B,Stock!$B597,In!N:N)+N599</f>
        <v>0</v>
      </c>
      <c r="P597" s="63">
        <f>SUMIF(In!$B:$B,Stock!$B597,In!O:O)+O599</f>
        <v>0</v>
      </c>
      <c r="Q597" s="63">
        <f>SUMIF(In!$B:$B,Stock!$B597,In!P:P)+P599</f>
        <v>0</v>
      </c>
      <c r="R597" s="63">
        <f>SUMIF(In!$B:$B,Stock!$B597,In!Q:Q)+Q599</f>
        <v>0</v>
      </c>
      <c r="S597" s="63">
        <f>SUMIF(In!$B:$B,Stock!$B597,In!R:R)+R599</f>
        <v>0</v>
      </c>
      <c r="T597" s="63">
        <f>SUMIF(In!$B:$B,Stock!$B597,In!S:S)+S599</f>
        <v>0</v>
      </c>
      <c r="U597" s="63">
        <f>SUMIF(In!$B:$B,Stock!$B597,In!T:T)+T599</f>
        <v>0</v>
      </c>
      <c r="W597" s="64">
        <f t="shared" si="228"/>
        <v>0</v>
      </c>
      <c r="Z597" s="64">
        <f t="shared" si="232"/>
        <v>203</v>
      </c>
      <c r="AA597" s="74" t="str">
        <f>VLOOKUP($Z597,Master!$A:$B,2,FALSE)</f>
        <v>Legging Boneka</v>
      </c>
    </row>
    <row r="598" spans="1:27" ht="15">
      <c r="A598" s="75" t="str">
        <f t="shared" si="229"/>
        <v>Legging BonekaOUT</v>
      </c>
      <c r="B598" s="75" t="str">
        <f t="shared" si="230"/>
        <v>Legging Boneka</v>
      </c>
      <c r="C598" s="52" t="s">
        <v>19</v>
      </c>
      <c r="D598" s="67">
        <f>SUMIF(Out!$B:$B,Stock!$B598,Out!C:C)</f>
        <v>0</v>
      </c>
      <c r="E598" s="67">
        <f>SUMIF(Out!$B:$B,Stock!$B598,Out!D:D)</f>
        <v>0</v>
      </c>
      <c r="F598" s="67">
        <f>SUMIF(Out!$B:$B,Stock!$B598,Out!E:E)</f>
        <v>0</v>
      </c>
      <c r="G598" s="67">
        <f>SUMIF(Out!$B:$B,Stock!$B598,Out!F:F)</f>
        <v>0</v>
      </c>
      <c r="H598" s="67">
        <f>SUMIF(Out!$B:$B,Stock!$B598,Out!G:G)</f>
        <v>0</v>
      </c>
      <c r="I598" s="67">
        <f>SUMIF(Out!$B:$B,Stock!$B598,Out!H:H)</f>
        <v>0</v>
      </c>
      <c r="J598" s="67">
        <f>SUMIF(Out!$B:$B,Stock!$B598,Out!I:I)</f>
        <v>0</v>
      </c>
      <c r="K598" s="67">
        <f>SUMIF(Out!$B:$B,Stock!$B598,Out!J:J)</f>
        <v>0</v>
      </c>
      <c r="L598" s="67">
        <f>SUMIF(Out!$B:$B,Stock!$B598,Out!K:K)</f>
        <v>0</v>
      </c>
      <c r="M598" s="67">
        <f>SUMIF(Out!$B:$B,Stock!$B598,Out!L:L)</f>
        <v>0</v>
      </c>
      <c r="N598" s="67">
        <f>SUMIF(Out!$B:$B,Stock!$B598,Out!M:M)</f>
        <v>0</v>
      </c>
      <c r="O598" s="67">
        <f>SUMIF(Out!$B:$B,Stock!$B598,Out!N:N)</f>
        <v>0</v>
      </c>
      <c r="P598" s="67">
        <f>SUMIF(Out!$B:$B,Stock!$B598,Out!O:O)</f>
        <v>0</v>
      </c>
      <c r="Q598" s="67">
        <f>SUMIF(Out!$B:$B,Stock!$B598,Out!P:P)</f>
        <v>0</v>
      </c>
      <c r="R598" s="67">
        <f>SUMIF(Out!$B:$B,Stock!$B598,Out!Q:Q)</f>
        <v>0</v>
      </c>
      <c r="S598" s="67">
        <f>SUMIF(Out!$B:$B,Stock!$B598,Out!R:R)</f>
        <v>0</v>
      </c>
      <c r="T598" s="67">
        <f>SUMIF(Out!$B:$B,Stock!$B598,Out!S:S)</f>
        <v>0</v>
      </c>
      <c r="U598" s="67">
        <f>SUMIF(Out!$B:$B,Stock!$B598,Out!T:T)</f>
        <v>0</v>
      </c>
      <c r="W598" s="68">
        <f t="shared" si="228"/>
        <v>0</v>
      </c>
      <c r="Z598" s="68">
        <f t="shared" si="232"/>
        <v>203</v>
      </c>
      <c r="AA598" s="76" t="str">
        <f>VLOOKUP($Z598,Master!$A:$B,2,FALSE)</f>
        <v>Legging Boneka</v>
      </c>
    </row>
    <row r="599" spans="1:27" ht="15">
      <c r="A599" s="77" t="str">
        <f t="shared" si="229"/>
        <v>Legging BonekaBALANCE</v>
      </c>
      <c r="B599" s="77" t="str">
        <f t="shared" si="230"/>
        <v>Legging Boneka</v>
      </c>
      <c r="C599" s="53" t="s">
        <v>118</v>
      </c>
      <c r="D599" s="54">
        <f t="shared" ref="D599:U599" si="237">D597-D598</f>
        <v>0</v>
      </c>
      <c r="E599" s="54">
        <f t="shared" si="237"/>
        <v>0</v>
      </c>
      <c r="F599" s="54">
        <f t="shared" si="237"/>
        <v>0</v>
      </c>
      <c r="G599" s="54">
        <f t="shared" si="237"/>
        <v>0</v>
      </c>
      <c r="H599" s="54">
        <f t="shared" si="237"/>
        <v>0</v>
      </c>
      <c r="I599" s="54">
        <f t="shared" si="237"/>
        <v>0</v>
      </c>
      <c r="J599" s="54">
        <f t="shared" si="237"/>
        <v>0</v>
      </c>
      <c r="K599" s="54">
        <f t="shared" si="237"/>
        <v>0</v>
      </c>
      <c r="L599" s="54">
        <f t="shared" si="237"/>
        <v>0</v>
      </c>
      <c r="M599" s="54">
        <f t="shared" si="237"/>
        <v>0</v>
      </c>
      <c r="N599" s="54">
        <f t="shared" si="237"/>
        <v>0</v>
      </c>
      <c r="O599" s="54">
        <f t="shared" si="237"/>
        <v>0</v>
      </c>
      <c r="P599" s="54">
        <f t="shared" si="237"/>
        <v>0</v>
      </c>
      <c r="Q599" s="54">
        <f t="shared" si="237"/>
        <v>0</v>
      </c>
      <c r="R599" s="54">
        <f t="shared" si="237"/>
        <v>0</v>
      </c>
      <c r="S599" s="54">
        <f t="shared" si="237"/>
        <v>0</v>
      </c>
      <c r="T599" s="54">
        <f t="shared" si="237"/>
        <v>0</v>
      </c>
      <c r="U599" s="54">
        <f t="shared" si="237"/>
        <v>0</v>
      </c>
      <c r="W599" s="71">
        <f t="shared" si="228"/>
        <v>0</v>
      </c>
      <c r="Z599" s="71">
        <f t="shared" si="232"/>
        <v>203</v>
      </c>
      <c r="AA599" s="78" t="str">
        <f>VLOOKUP($Z599,Master!$A:$B,2,FALSE)</f>
        <v>Legging Boneka</v>
      </c>
    </row>
    <row r="600" spans="1:27" ht="15">
      <c r="A600" s="73" t="str">
        <f t="shared" si="229"/>
        <v>Jeans Army ABGIN</v>
      </c>
      <c r="B600" s="73" t="str">
        <f t="shared" si="230"/>
        <v>Jeans Army ABG</v>
      </c>
      <c r="C600" s="51" t="s">
        <v>18</v>
      </c>
      <c r="D600" s="63">
        <f>SUMIF(In!$B:$B,Stock!$B600,In!C:C)</f>
        <v>0</v>
      </c>
      <c r="E600" s="63">
        <f>SUMIF(In!$B:$B,Stock!$B600,In!D:D)+D602</f>
        <v>0</v>
      </c>
      <c r="F600" s="63">
        <f>SUMIF(In!$B:$B,Stock!$B600,In!E:E)+E602</f>
        <v>0</v>
      </c>
      <c r="G600" s="63">
        <f>SUMIF(In!$B:$B,Stock!$B600,In!F:F)+F602</f>
        <v>0</v>
      </c>
      <c r="H600" s="63">
        <f>SUMIF(In!$B:$B,Stock!$B600,In!G:G)+G602</f>
        <v>0</v>
      </c>
      <c r="I600" s="63">
        <f>SUMIF(In!$B:$B,Stock!$B600,In!H:H)+H602</f>
        <v>0</v>
      </c>
      <c r="J600" s="63">
        <f>SUMIF(In!$B:$B,Stock!$B600,In!I:I)+I602</f>
        <v>0</v>
      </c>
      <c r="K600" s="63">
        <f>SUMIF(In!$B:$B,Stock!$B600,In!J:J)+J602</f>
        <v>0</v>
      </c>
      <c r="L600" s="63">
        <f>SUMIF(In!$B:$B,Stock!$B600,In!K:K)+K602</f>
        <v>0</v>
      </c>
      <c r="M600" s="63">
        <f>SUMIF(In!$B:$B,Stock!$B600,In!L:L)+L602</f>
        <v>0</v>
      </c>
      <c r="N600" s="63">
        <f>SUMIF(In!$B:$B,Stock!$B600,In!M:M)+M602</f>
        <v>0</v>
      </c>
      <c r="O600" s="63">
        <f>SUMIF(In!$B:$B,Stock!$B600,In!N:N)+N602</f>
        <v>0</v>
      </c>
      <c r="P600" s="63">
        <f>SUMIF(In!$B:$B,Stock!$B600,In!O:O)+O602</f>
        <v>0</v>
      </c>
      <c r="Q600" s="63">
        <f>SUMIF(In!$B:$B,Stock!$B600,In!P:P)+P602</f>
        <v>0</v>
      </c>
      <c r="R600" s="63">
        <f>SUMIF(In!$B:$B,Stock!$B600,In!Q:Q)+Q602</f>
        <v>0</v>
      </c>
      <c r="S600" s="63">
        <f>SUMIF(In!$B:$B,Stock!$B600,In!R:R)+R602</f>
        <v>0</v>
      </c>
      <c r="T600" s="63">
        <f>SUMIF(In!$B:$B,Stock!$B600,In!S:S)+S602</f>
        <v>0</v>
      </c>
      <c r="U600" s="63">
        <f>SUMIF(In!$B:$B,Stock!$B600,In!T:T)+T602</f>
        <v>0</v>
      </c>
      <c r="W600" s="64">
        <f t="shared" si="228"/>
        <v>0</v>
      </c>
      <c r="Z600" s="64">
        <f t="shared" si="232"/>
        <v>204</v>
      </c>
      <c r="AA600" s="74" t="str">
        <f>VLOOKUP($Z600,Master!$A:$B,2,FALSE)</f>
        <v>Jeans Army ABG</v>
      </c>
    </row>
    <row r="601" spans="1:27" ht="15">
      <c r="A601" s="75" t="str">
        <f t="shared" si="229"/>
        <v>Jeans Army ABGOUT</v>
      </c>
      <c r="B601" s="75" t="str">
        <f t="shared" si="230"/>
        <v>Jeans Army ABG</v>
      </c>
      <c r="C601" s="52" t="s">
        <v>19</v>
      </c>
      <c r="D601" s="67">
        <f>SUMIF(Out!$B:$B,Stock!$B601,Out!C:C)</f>
        <v>0</v>
      </c>
      <c r="E601" s="67">
        <f>SUMIF(Out!$B:$B,Stock!$B601,Out!D:D)</f>
        <v>0</v>
      </c>
      <c r="F601" s="67">
        <f>SUMIF(Out!$B:$B,Stock!$B601,Out!E:E)</f>
        <v>0</v>
      </c>
      <c r="G601" s="67">
        <f>SUMIF(Out!$B:$B,Stock!$B601,Out!F:F)</f>
        <v>0</v>
      </c>
      <c r="H601" s="67">
        <f>SUMIF(Out!$B:$B,Stock!$B601,Out!G:G)</f>
        <v>0</v>
      </c>
      <c r="I601" s="67">
        <f>SUMIF(Out!$B:$B,Stock!$B601,Out!H:H)</f>
        <v>0</v>
      </c>
      <c r="J601" s="67">
        <f>SUMIF(Out!$B:$B,Stock!$B601,Out!I:I)</f>
        <v>0</v>
      </c>
      <c r="K601" s="67">
        <f>SUMIF(Out!$B:$B,Stock!$B601,Out!J:J)</f>
        <v>0</v>
      </c>
      <c r="L601" s="67">
        <f>SUMIF(Out!$B:$B,Stock!$B601,Out!K:K)</f>
        <v>0</v>
      </c>
      <c r="M601" s="67">
        <f>SUMIF(Out!$B:$B,Stock!$B601,Out!L:L)</f>
        <v>0</v>
      </c>
      <c r="N601" s="67">
        <f>SUMIF(Out!$B:$B,Stock!$B601,Out!M:M)</f>
        <v>0</v>
      </c>
      <c r="O601" s="67">
        <f>SUMIF(Out!$B:$B,Stock!$B601,Out!N:N)</f>
        <v>0</v>
      </c>
      <c r="P601" s="67">
        <f>SUMIF(Out!$B:$B,Stock!$B601,Out!O:O)</f>
        <v>0</v>
      </c>
      <c r="Q601" s="67">
        <f>SUMIF(Out!$B:$B,Stock!$B601,Out!P:P)</f>
        <v>0</v>
      </c>
      <c r="R601" s="67">
        <f>SUMIF(Out!$B:$B,Stock!$B601,Out!Q:Q)</f>
        <v>0</v>
      </c>
      <c r="S601" s="67">
        <f>SUMIF(Out!$B:$B,Stock!$B601,Out!R:R)</f>
        <v>0</v>
      </c>
      <c r="T601" s="67">
        <f>SUMIF(Out!$B:$B,Stock!$B601,Out!S:S)</f>
        <v>0</v>
      </c>
      <c r="U601" s="67">
        <f>SUMIF(Out!$B:$B,Stock!$B601,Out!T:T)</f>
        <v>0</v>
      </c>
      <c r="W601" s="68">
        <f t="shared" si="228"/>
        <v>0</v>
      </c>
      <c r="Z601" s="68">
        <f t="shared" si="232"/>
        <v>204</v>
      </c>
      <c r="AA601" s="76" t="str">
        <f>VLOOKUP($Z601,Master!$A:$B,2,FALSE)</f>
        <v>Jeans Army ABG</v>
      </c>
    </row>
    <row r="602" spans="1:27" ht="15">
      <c r="A602" s="77" t="str">
        <f t="shared" si="229"/>
        <v>Jeans Army ABGBALANCE</v>
      </c>
      <c r="B602" s="77" t="str">
        <f t="shared" si="230"/>
        <v>Jeans Army ABG</v>
      </c>
      <c r="C602" s="53" t="s">
        <v>118</v>
      </c>
      <c r="D602" s="54">
        <f t="shared" ref="D602:U602" si="238">D600-D601</f>
        <v>0</v>
      </c>
      <c r="E602" s="54">
        <f t="shared" si="238"/>
        <v>0</v>
      </c>
      <c r="F602" s="54">
        <f t="shared" si="238"/>
        <v>0</v>
      </c>
      <c r="G602" s="54">
        <f t="shared" si="238"/>
        <v>0</v>
      </c>
      <c r="H602" s="54">
        <f t="shared" si="238"/>
        <v>0</v>
      </c>
      <c r="I602" s="54">
        <f t="shared" si="238"/>
        <v>0</v>
      </c>
      <c r="J602" s="54">
        <f t="shared" si="238"/>
        <v>0</v>
      </c>
      <c r="K602" s="54">
        <f t="shared" si="238"/>
        <v>0</v>
      </c>
      <c r="L602" s="54">
        <f t="shared" si="238"/>
        <v>0</v>
      </c>
      <c r="M602" s="54">
        <f t="shared" si="238"/>
        <v>0</v>
      </c>
      <c r="N602" s="54">
        <f t="shared" si="238"/>
        <v>0</v>
      </c>
      <c r="O602" s="54">
        <f t="shared" si="238"/>
        <v>0</v>
      </c>
      <c r="P602" s="54">
        <f t="shared" si="238"/>
        <v>0</v>
      </c>
      <c r="Q602" s="54">
        <f t="shared" si="238"/>
        <v>0</v>
      </c>
      <c r="R602" s="54">
        <f t="shared" si="238"/>
        <v>0</v>
      </c>
      <c r="S602" s="54">
        <f t="shared" si="238"/>
        <v>0</v>
      </c>
      <c r="T602" s="54">
        <f t="shared" si="238"/>
        <v>0</v>
      </c>
      <c r="U602" s="54">
        <f t="shared" si="238"/>
        <v>0</v>
      </c>
      <c r="W602" s="71">
        <f t="shared" si="228"/>
        <v>0</v>
      </c>
      <c r="Z602" s="71">
        <f t="shared" si="232"/>
        <v>204</v>
      </c>
      <c r="AA602" s="78" t="str">
        <f>VLOOKUP($Z602,Master!$A:$B,2,FALSE)</f>
        <v>Jeans Army ABG</v>
      </c>
    </row>
    <row r="603" spans="1:27" ht="15">
      <c r="A603" s="73" t="str">
        <f t="shared" si="229"/>
        <v>Daster SKIN</v>
      </c>
      <c r="B603" s="73" t="str">
        <f t="shared" si="230"/>
        <v>Daster SK</v>
      </c>
      <c r="C603" s="51" t="s">
        <v>18</v>
      </c>
      <c r="D603" s="63">
        <f>SUMIF(In!$B:$B,Stock!$B603,In!C:C)</f>
        <v>0</v>
      </c>
      <c r="E603" s="63">
        <f>SUMIF(In!$B:$B,Stock!$B603,In!D:D)+D605</f>
        <v>0</v>
      </c>
      <c r="F603" s="63">
        <f>SUMIF(In!$B:$B,Stock!$B603,In!E:E)+E605</f>
        <v>0</v>
      </c>
      <c r="G603" s="63">
        <f>SUMIF(In!$B:$B,Stock!$B603,In!F:F)+F605</f>
        <v>0</v>
      </c>
      <c r="H603" s="63">
        <f>SUMIF(In!$B:$B,Stock!$B603,In!G:G)+G605</f>
        <v>0</v>
      </c>
      <c r="I603" s="63">
        <f>SUMIF(In!$B:$B,Stock!$B603,In!H:H)+H605</f>
        <v>0</v>
      </c>
      <c r="J603" s="63">
        <f>SUMIF(In!$B:$B,Stock!$B603,In!I:I)+I605</f>
        <v>0</v>
      </c>
      <c r="K603" s="63">
        <f>SUMIF(In!$B:$B,Stock!$B603,In!J:J)+J605</f>
        <v>0</v>
      </c>
      <c r="L603" s="63">
        <f>SUMIF(In!$B:$B,Stock!$B603,In!K:K)+K605</f>
        <v>0</v>
      </c>
      <c r="M603" s="63">
        <f>SUMIF(In!$B:$B,Stock!$B603,In!L:L)+L605</f>
        <v>0</v>
      </c>
      <c r="N603" s="63">
        <f>SUMIF(In!$B:$B,Stock!$B603,In!M:M)+M605</f>
        <v>0</v>
      </c>
      <c r="O603" s="63">
        <f>SUMIF(In!$B:$B,Stock!$B603,In!N:N)+N605</f>
        <v>0</v>
      </c>
      <c r="P603" s="63">
        <f>SUMIF(In!$B:$B,Stock!$B603,In!O:O)+O605</f>
        <v>0</v>
      </c>
      <c r="Q603" s="63">
        <f>SUMIF(In!$B:$B,Stock!$B603,In!P:P)+P605</f>
        <v>0</v>
      </c>
      <c r="R603" s="63">
        <f>SUMIF(In!$B:$B,Stock!$B603,In!Q:Q)+Q605</f>
        <v>0</v>
      </c>
      <c r="S603" s="63">
        <f>SUMIF(In!$B:$B,Stock!$B603,In!R:R)+R605</f>
        <v>0</v>
      </c>
      <c r="T603" s="63">
        <f>SUMIF(In!$B:$B,Stock!$B603,In!S:S)+S605</f>
        <v>0</v>
      </c>
      <c r="U603" s="63">
        <f>SUMIF(In!$B:$B,Stock!$B603,In!T:T)+T605</f>
        <v>0</v>
      </c>
      <c r="W603" s="64">
        <f t="shared" si="228"/>
        <v>0</v>
      </c>
      <c r="Z603" s="64">
        <f t="shared" si="232"/>
        <v>205</v>
      </c>
      <c r="AA603" s="74" t="str">
        <f>VLOOKUP($Z603,Master!$A:$B,2,FALSE)</f>
        <v>Daster SK</v>
      </c>
    </row>
    <row r="604" spans="1:27" ht="15">
      <c r="A604" s="75" t="str">
        <f t="shared" si="229"/>
        <v>Daster SKOUT</v>
      </c>
      <c r="B604" s="75" t="str">
        <f t="shared" si="230"/>
        <v>Daster SK</v>
      </c>
      <c r="C604" s="52" t="s">
        <v>19</v>
      </c>
      <c r="D604" s="67">
        <f>SUMIF(Out!$B:$B,Stock!$B604,Out!C:C)</f>
        <v>0</v>
      </c>
      <c r="E604" s="67">
        <f>SUMIF(Out!$B:$B,Stock!$B604,Out!D:D)</f>
        <v>0</v>
      </c>
      <c r="F604" s="67">
        <f>SUMIF(Out!$B:$B,Stock!$B604,Out!E:E)</f>
        <v>0</v>
      </c>
      <c r="G604" s="67">
        <f>SUMIF(Out!$B:$B,Stock!$B604,Out!F:F)</f>
        <v>0</v>
      </c>
      <c r="H604" s="67">
        <f>SUMIF(Out!$B:$B,Stock!$B604,Out!G:G)</f>
        <v>0</v>
      </c>
      <c r="I604" s="67">
        <f>SUMIF(Out!$B:$B,Stock!$B604,Out!H:H)</f>
        <v>0</v>
      </c>
      <c r="J604" s="67">
        <f>SUMIF(Out!$B:$B,Stock!$B604,Out!I:I)</f>
        <v>0</v>
      </c>
      <c r="K604" s="67">
        <f>SUMIF(Out!$B:$B,Stock!$B604,Out!J:J)</f>
        <v>0</v>
      </c>
      <c r="L604" s="67">
        <f>SUMIF(Out!$B:$B,Stock!$B604,Out!K:K)</f>
        <v>0</v>
      </c>
      <c r="M604" s="67">
        <f>SUMIF(Out!$B:$B,Stock!$B604,Out!L:L)</f>
        <v>0</v>
      </c>
      <c r="N604" s="67">
        <f>SUMIF(Out!$B:$B,Stock!$B604,Out!M:M)</f>
        <v>0</v>
      </c>
      <c r="O604" s="67">
        <f>SUMIF(Out!$B:$B,Stock!$B604,Out!N:N)</f>
        <v>0</v>
      </c>
      <c r="P604" s="67">
        <f>SUMIF(Out!$B:$B,Stock!$B604,Out!O:O)</f>
        <v>0</v>
      </c>
      <c r="Q604" s="67">
        <f>SUMIF(Out!$B:$B,Stock!$B604,Out!P:P)</f>
        <v>0</v>
      </c>
      <c r="R604" s="67">
        <f>SUMIF(Out!$B:$B,Stock!$B604,Out!Q:Q)</f>
        <v>0</v>
      </c>
      <c r="S604" s="67">
        <f>SUMIF(Out!$B:$B,Stock!$B604,Out!R:R)</f>
        <v>0</v>
      </c>
      <c r="T604" s="67">
        <f>SUMIF(Out!$B:$B,Stock!$B604,Out!S:S)</f>
        <v>0</v>
      </c>
      <c r="U604" s="67">
        <f>SUMIF(Out!$B:$B,Stock!$B604,Out!T:T)</f>
        <v>0</v>
      </c>
      <c r="W604" s="68">
        <f t="shared" si="228"/>
        <v>0</v>
      </c>
      <c r="Z604" s="68">
        <f t="shared" si="232"/>
        <v>205</v>
      </c>
      <c r="AA604" s="76" t="str">
        <f>VLOOKUP($Z604,Master!$A:$B,2,FALSE)</f>
        <v>Daster SK</v>
      </c>
    </row>
    <row r="605" spans="1:27" ht="15">
      <c r="A605" s="77" t="str">
        <f t="shared" si="229"/>
        <v>Daster SKBALANCE</v>
      </c>
      <c r="B605" s="77" t="str">
        <f t="shared" si="230"/>
        <v>Daster SK</v>
      </c>
      <c r="C605" s="53" t="s">
        <v>118</v>
      </c>
      <c r="D605" s="54">
        <f t="shared" ref="D605:U605" si="239">D603-D604</f>
        <v>0</v>
      </c>
      <c r="E605" s="54">
        <f t="shared" si="239"/>
        <v>0</v>
      </c>
      <c r="F605" s="54">
        <f t="shared" si="239"/>
        <v>0</v>
      </c>
      <c r="G605" s="54">
        <f t="shared" si="239"/>
        <v>0</v>
      </c>
      <c r="H605" s="54">
        <f t="shared" si="239"/>
        <v>0</v>
      </c>
      <c r="I605" s="54">
        <f t="shared" si="239"/>
        <v>0</v>
      </c>
      <c r="J605" s="54">
        <f t="shared" si="239"/>
        <v>0</v>
      </c>
      <c r="K605" s="54">
        <f t="shared" si="239"/>
        <v>0</v>
      </c>
      <c r="L605" s="54">
        <f t="shared" si="239"/>
        <v>0</v>
      </c>
      <c r="M605" s="54">
        <f t="shared" si="239"/>
        <v>0</v>
      </c>
      <c r="N605" s="54">
        <f t="shared" si="239"/>
        <v>0</v>
      </c>
      <c r="O605" s="54">
        <f t="shared" si="239"/>
        <v>0</v>
      </c>
      <c r="P605" s="54">
        <f t="shared" si="239"/>
        <v>0</v>
      </c>
      <c r="Q605" s="54">
        <f t="shared" si="239"/>
        <v>0</v>
      </c>
      <c r="R605" s="54">
        <f t="shared" si="239"/>
        <v>0</v>
      </c>
      <c r="S605" s="54">
        <f t="shared" si="239"/>
        <v>0</v>
      </c>
      <c r="T605" s="54">
        <f t="shared" si="239"/>
        <v>0</v>
      </c>
      <c r="U605" s="54">
        <f t="shared" si="239"/>
        <v>0</v>
      </c>
      <c r="W605" s="71">
        <f t="shared" si="228"/>
        <v>0</v>
      </c>
      <c r="Z605" s="71">
        <f t="shared" si="232"/>
        <v>205</v>
      </c>
      <c r="AA605" s="78" t="str">
        <f>VLOOKUP($Z605,Master!$A:$B,2,FALSE)</f>
        <v>Daster SK</v>
      </c>
    </row>
    <row r="606" spans="1:27" ht="15">
      <c r="A606" s="73" t="str">
        <f t="shared" si="229"/>
        <v>Celana Katun ABGIN</v>
      </c>
      <c r="B606" s="73" t="str">
        <f t="shared" si="230"/>
        <v>Celana Katun ABG</v>
      </c>
      <c r="C606" s="51" t="s">
        <v>18</v>
      </c>
      <c r="D606" s="63">
        <f>SUMIF(In!$B:$B,Stock!$B606,In!C:C)</f>
        <v>0</v>
      </c>
      <c r="E606" s="63">
        <f>SUMIF(In!$B:$B,Stock!$B606,In!D:D)+D608</f>
        <v>0</v>
      </c>
      <c r="F606" s="63">
        <f>SUMIF(In!$B:$B,Stock!$B606,In!E:E)+E608</f>
        <v>0</v>
      </c>
      <c r="G606" s="63">
        <f>SUMIF(In!$B:$B,Stock!$B606,In!F:F)+F608</f>
        <v>0</v>
      </c>
      <c r="H606" s="63">
        <f>SUMIF(In!$B:$B,Stock!$B606,In!G:G)+G608</f>
        <v>0</v>
      </c>
      <c r="I606" s="63">
        <f>SUMIF(In!$B:$B,Stock!$B606,In!H:H)+H608</f>
        <v>0</v>
      </c>
      <c r="J606" s="63">
        <f>SUMIF(In!$B:$B,Stock!$B606,In!I:I)+I608</f>
        <v>0</v>
      </c>
      <c r="K606" s="63">
        <f>SUMIF(In!$B:$B,Stock!$B606,In!J:J)+J608</f>
        <v>0</v>
      </c>
      <c r="L606" s="63">
        <f>SUMIF(In!$B:$B,Stock!$B606,In!K:K)+K608</f>
        <v>0</v>
      </c>
      <c r="M606" s="63">
        <f>SUMIF(In!$B:$B,Stock!$B606,In!L:L)+L608</f>
        <v>0</v>
      </c>
      <c r="N606" s="63">
        <f>SUMIF(In!$B:$B,Stock!$B606,In!M:M)+M608</f>
        <v>0</v>
      </c>
      <c r="O606" s="63">
        <f>SUMIF(In!$B:$B,Stock!$B606,In!N:N)+N608</f>
        <v>0</v>
      </c>
      <c r="P606" s="63">
        <f>SUMIF(In!$B:$B,Stock!$B606,In!O:O)+O608</f>
        <v>0</v>
      </c>
      <c r="Q606" s="63">
        <f>SUMIF(In!$B:$B,Stock!$B606,In!P:P)+P608</f>
        <v>0</v>
      </c>
      <c r="R606" s="63">
        <f>SUMIF(In!$B:$B,Stock!$B606,In!Q:Q)+Q608</f>
        <v>0</v>
      </c>
      <c r="S606" s="63">
        <f>SUMIF(In!$B:$B,Stock!$B606,In!R:R)+R608</f>
        <v>0</v>
      </c>
      <c r="T606" s="63">
        <f>SUMIF(In!$B:$B,Stock!$B606,In!S:S)+S608</f>
        <v>0</v>
      </c>
      <c r="U606" s="63">
        <f>SUMIF(In!$B:$B,Stock!$B606,In!T:T)+T608</f>
        <v>0</v>
      </c>
      <c r="W606" s="64">
        <f t="shared" si="228"/>
        <v>0</v>
      </c>
      <c r="Z606" s="64">
        <f t="shared" si="232"/>
        <v>206</v>
      </c>
      <c r="AA606" s="74" t="str">
        <f>VLOOKUP($Z606,Master!$A:$B,2,FALSE)</f>
        <v>Celana Katun ABG</v>
      </c>
    </row>
    <row r="607" spans="1:27" ht="15">
      <c r="A607" s="75" t="str">
        <f t="shared" si="229"/>
        <v>Celana Katun ABGOUT</v>
      </c>
      <c r="B607" s="75" t="str">
        <f t="shared" si="230"/>
        <v>Celana Katun ABG</v>
      </c>
      <c r="C607" s="52" t="s">
        <v>19</v>
      </c>
      <c r="D607" s="67">
        <f>SUMIF(Out!$B:$B,Stock!$B607,Out!C:C)</f>
        <v>0</v>
      </c>
      <c r="E607" s="67">
        <f>SUMIF(Out!$B:$B,Stock!$B607,Out!D:D)</f>
        <v>0</v>
      </c>
      <c r="F607" s="67">
        <f>SUMIF(Out!$B:$B,Stock!$B607,Out!E:E)</f>
        <v>0</v>
      </c>
      <c r="G607" s="67">
        <f>SUMIF(Out!$B:$B,Stock!$B607,Out!F:F)</f>
        <v>0</v>
      </c>
      <c r="H607" s="67">
        <f>SUMIF(Out!$B:$B,Stock!$B607,Out!G:G)</f>
        <v>0</v>
      </c>
      <c r="I607" s="67">
        <f>SUMIF(Out!$B:$B,Stock!$B607,Out!H:H)</f>
        <v>0</v>
      </c>
      <c r="J607" s="67">
        <f>SUMIF(Out!$B:$B,Stock!$B607,Out!I:I)</f>
        <v>0</v>
      </c>
      <c r="K607" s="67">
        <f>SUMIF(Out!$B:$B,Stock!$B607,Out!J:J)</f>
        <v>0</v>
      </c>
      <c r="L607" s="67">
        <f>SUMIF(Out!$B:$B,Stock!$B607,Out!K:K)</f>
        <v>0</v>
      </c>
      <c r="M607" s="67">
        <f>SUMIF(Out!$B:$B,Stock!$B607,Out!L:L)</f>
        <v>0</v>
      </c>
      <c r="N607" s="67">
        <f>SUMIF(Out!$B:$B,Stock!$B607,Out!M:M)</f>
        <v>0</v>
      </c>
      <c r="O607" s="67">
        <f>SUMIF(Out!$B:$B,Stock!$B607,Out!N:N)</f>
        <v>0</v>
      </c>
      <c r="P607" s="67">
        <f>SUMIF(Out!$B:$B,Stock!$B607,Out!O:O)</f>
        <v>0</v>
      </c>
      <c r="Q607" s="67">
        <f>SUMIF(Out!$B:$B,Stock!$B607,Out!P:P)</f>
        <v>0</v>
      </c>
      <c r="R607" s="67">
        <f>SUMIF(Out!$B:$B,Stock!$B607,Out!Q:Q)</f>
        <v>0</v>
      </c>
      <c r="S607" s="67">
        <f>SUMIF(Out!$B:$B,Stock!$B607,Out!R:R)</f>
        <v>0</v>
      </c>
      <c r="T607" s="67">
        <f>SUMIF(Out!$B:$B,Stock!$B607,Out!S:S)</f>
        <v>0</v>
      </c>
      <c r="U607" s="67">
        <f>SUMIF(Out!$B:$B,Stock!$B607,Out!T:T)</f>
        <v>0</v>
      </c>
      <c r="W607" s="68">
        <f t="shared" si="228"/>
        <v>0</v>
      </c>
      <c r="Z607" s="68">
        <f t="shared" si="232"/>
        <v>206</v>
      </c>
      <c r="AA607" s="76" t="str">
        <f>VLOOKUP($Z607,Master!$A:$B,2,FALSE)</f>
        <v>Celana Katun ABG</v>
      </c>
    </row>
    <row r="608" spans="1:27" ht="15">
      <c r="A608" s="77" t="str">
        <f t="shared" si="229"/>
        <v>Celana Katun ABGBALANCE</v>
      </c>
      <c r="B608" s="77" t="str">
        <f t="shared" si="230"/>
        <v>Celana Katun ABG</v>
      </c>
      <c r="C608" s="53" t="s">
        <v>118</v>
      </c>
      <c r="D608" s="54">
        <f t="shared" ref="D608:U608" si="240">D606-D607</f>
        <v>0</v>
      </c>
      <c r="E608" s="54">
        <f t="shared" si="240"/>
        <v>0</v>
      </c>
      <c r="F608" s="54">
        <f t="shared" si="240"/>
        <v>0</v>
      </c>
      <c r="G608" s="54">
        <f t="shared" si="240"/>
        <v>0</v>
      </c>
      <c r="H608" s="54">
        <f t="shared" si="240"/>
        <v>0</v>
      </c>
      <c r="I608" s="54">
        <f t="shared" si="240"/>
        <v>0</v>
      </c>
      <c r="J608" s="54">
        <f t="shared" si="240"/>
        <v>0</v>
      </c>
      <c r="K608" s="54">
        <f t="shared" si="240"/>
        <v>0</v>
      </c>
      <c r="L608" s="54">
        <f t="shared" si="240"/>
        <v>0</v>
      </c>
      <c r="M608" s="54">
        <f t="shared" si="240"/>
        <v>0</v>
      </c>
      <c r="N608" s="54">
        <f t="shared" si="240"/>
        <v>0</v>
      </c>
      <c r="O608" s="54">
        <f t="shared" si="240"/>
        <v>0</v>
      </c>
      <c r="P608" s="54">
        <f t="shared" si="240"/>
        <v>0</v>
      </c>
      <c r="Q608" s="54">
        <f t="shared" si="240"/>
        <v>0</v>
      </c>
      <c r="R608" s="54">
        <f t="shared" si="240"/>
        <v>0</v>
      </c>
      <c r="S608" s="54">
        <f t="shared" si="240"/>
        <v>0</v>
      </c>
      <c r="T608" s="54">
        <f t="shared" si="240"/>
        <v>0</v>
      </c>
      <c r="U608" s="54">
        <f t="shared" si="240"/>
        <v>0</v>
      </c>
      <c r="W608" s="71">
        <f t="shared" si="228"/>
        <v>0</v>
      </c>
      <c r="Z608" s="71">
        <f t="shared" si="232"/>
        <v>206</v>
      </c>
      <c r="AA608" s="78" t="str">
        <f>VLOOKUP($Z608,Master!$A:$B,2,FALSE)</f>
        <v>Celana Katun ABG</v>
      </c>
    </row>
    <row r="609" spans="1:27" ht="15">
      <c r="A609" s="73" t="str">
        <f t="shared" si="229"/>
        <v>0IN</v>
      </c>
      <c r="B609" s="73">
        <f t="shared" si="230"/>
        <v>0</v>
      </c>
      <c r="C609" s="51" t="s">
        <v>18</v>
      </c>
      <c r="D609" s="63">
        <f>SUMIF(In!$B:$B,Stock!$B609,In!C:C)</f>
        <v>0</v>
      </c>
      <c r="E609" s="63">
        <f>SUMIF(In!$B:$B,Stock!$B609,In!D:D)+D611</f>
        <v>0</v>
      </c>
      <c r="F609" s="63">
        <f>SUMIF(In!$B:$B,Stock!$B609,In!E:E)+E611</f>
        <v>0</v>
      </c>
      <c r="G609" s="63">
        <f>SUMIF(In!$B:$B,Stock!$B609,In!F:F)+F611</f>
        <v>0</v>
      </c>
      <c r="H609" s="63">
        <f>SUMIF(In!$B:$B,Stock!$B609,In!G:G)+G611</f>
        <v>0</v>
      </c>
      <c r="I609" s="63">
        <f>SUMIF(In!$B:$B,Stock!$B609,In!H:H)+H611</f>
        <v>0</v>
      </c>
      <c r="J609" s="63">
        <f>SUMIF(In!$B:$B,Stock!$B609,In!I:I)+I611</f>
        <v>0</v>
      </c>
      <c r="K609" s="63">
        <f>SUMIF(In!$B:$B,Stock!$B609,In!J:J)+J611</f>
        <v>0</v>
      </c>
      <c r="L609" s="63">
        <f>SUMIF(In!$B:$B,Stock!$B609,In!K:K)+K611</f>
        <v>0</v>
      </c>
      <c r="M609" s="63">
        <f>SUMIF(In!$B:$B,Stock!$B609,In!L:L)+L611</f>
        <v>0</v>
      </c>
      <c r="N609" s="63">
        <f>SUMIF(In!$B:$B,Stock!$B609,In!M:M)+M611</f>
        <v>0</v>
      </c>
      <c r="O609" s="63">
        <f>SUMIF(In!$B:$B,Stock!$B609,In!N:N)+N611</f>
        <v>0</v>
      </c>
      <c r="P609" s="63">
        <f>SUMIF(In!$B:$B,Stock!$B609,In!O:O)+O611</f>
        <v>0</v>
      </c>
      <c r="Q609" s="63">
        <f>SUMIF(In!$B:$B,Stock!$B609,In!P:P)+P611</f>
        <v>0</v>
      </c>
      <c r="R609" s="63">
        <f>SUMIF(In!$B:$B,Stock!$B609,In!Q:Q)+Q611</f>
        <v>0</v>
      </c>
      <c r="S609" s="63">
        <f>SUMIF(In!$B:$B,Stock!$B609,In!R:R)+R611</f>
        <v>0</v>
      </c>
      <c r="T609" s="63">
        <f>SUMIF(In!$B:$B,Stock!$B609,In!S:S)+S611</f>
        <v>0</v>
      </c>
      <c r="U609" s="63">
        <f>SUMIF(In!$B:$B,Stock!$B609,In!T:T)+T611</f>
        <v>0</v>
      </c>
      <c r="W609" s="64">
        <f t="shared" si="228"/>
        <v>0</v>
      </c>
      <c r="Z609" s="64">
        <f t="shared" si="232"/>
        <v>207</v>
      </c>
      <c r="AA609" s="74">
        <f>VLOOKUP($Z609,Master!$A:$B,2,FALSE)</f>
        <v>0</v>
      </c>
    </row>
    <row r="610" spans="1:27" ht="15">
      <c r="A610" s="75" t="str">
        <f t="shared" si="229"/>
        <v>0OUT</v>
      </c>
      <c r="B610" s="75">
        <f t="shared" si="230"/>
        <v>0</v>
      </c>
      <c r="C610" s="52" t="s">
        <v>19</v>
      </c>
      <c r="D610" s="67">
        <f>SUMIF(Out!$B:$B,Stock!$B610,Out!C:C)</f>
        <v>0</v>
      </c>
      <c r="E610" s="67">
        <f>SUMIF(Out!$B:$B,Stock!$B610,Out!D:D)</f>
        <v>0</v>
      </c>
      <c r="F610" s="67">
        <f>SUMIF(Out!$B:$B,Stock!$B610,Out!E:E)</f>
        <v>0</v>
      </c>
      <c r="G610" s="67">
        <f>SUMIF(Out!$B:$B,Stock!$B610,Out!F:F)</f>
        <v>0</v>
      </c>
      <c r="H610" s="67">
        <f>SUMIF(Out!$B:$B,Stock!$B610,Out!G:G)</f>
        <v>0</v>
      </c>
      <c r="I610" s="67">
        <f>SUMIF(Out!$B:$B,Stock!$B610,Out!H:H)</f>
        <v>0</v>
      </c>
      <c r="J610" s="67">
        <f>SUMIF(Out!$B:$B,Stock!$B610,Out!I:I)</f>
        <v>0</v>
      </c>
      <c r="K610" s="67">
        <f>SUMIF(Out!$B:$B,Stock!$B610,Out!J:J)</f>
        <v>0</v>
      </c>
      <c r="L610" s="67">
        <f>SUMIF(Out!$B:$B,Stock!$B610,Out!K:K)</f>
        <v>0</v>
      </c>
      <c r="M610" s="67">
        <f>SUMIF(Out!$B:$B,Stock!$B610,Out!L:L)</f>
        <v>0</v>
      </c>
      <c r="N610" s="67">
        <f>SUMIF(Out!$B:$B,Stock!$B610,Out!M:M)</f>
        <v>0</v>
      </c>
      <c r="O610" s="67">
        <f>SUMIF(Out!$B:$B,Stock!$B610,Out!N:N)</f>
        <v>0</v>
      </c>
      <c r="P610" s="67">
        <f>SUMIF(Out!$B:$B,Stock!$B610,Out!O:O)</f>
        <v>0</v>
      </c>
      <c r="Q610" s="67">
        <f>SUMIF(Out!$B:$B,Stock!$B610,Out!P:P)</f>
        <v>0</v>
      </c>
      <c r="R610" s="67">
        <f>SUMIF(Out!$B:$B,Stock!$B610,Out!Q:Q)</f>
        <v>0</v>
      </c>
      <c r="S610" s="67">
        <f>SUMIF(Out!$B:$B,Stock!$B610,Out!R:R)</f>
        <v>0</v>
      </c>
      <c r="T610" s="67">
        <f>SUMIF(Out!$B:$B,Stock!$B610,Out!S:S)</f>
        <v>0</v>
      </c>
      <c r="U610" s="67">
        <f>SUMIF(Out!$B:$B,Stock!$B610,Out!T:T)</f>
        <v>0</v>
      </c>
      <c r="W610" s="68">
        <f t="shared" si="228"/>
        <v>0</v>
      </c>
      <c r="Z610" s="68">
        <f t="shared" si="232"/>
        <v>207</v>
      </c>
      <c r="AA610" s="76">
        <f>VLOOKUP($Z610,Master!$A:$B,2,FALSE)</f>
        <v>0</v>
      </c>
    </row>
    <row r="611" spans="1:27" ht="15">
      <c r="A611" s="77" t="str">
        <f t="shared" si="229"/>
        <v>0BALANCE</v>
      </c>
      <c r="B611" s="77">
        <f t="shared" si="230"/>
        <v>0</v>
      </c>
      <c r="C611" s="53" t="s">
        <v>118</v>
      </c>
      <c r="D611" s="54">
        <f t="shared" ref="D611:U611" si="241">D609-D610</f>
        <v>0</v>
      </c>
      <c r="E611" s="54">
        <f t="shared" si="241"/>
        <v>0</v>
      </c>
      <c r="F611" s="54">
        <f t="shared" si="241"/>
        <v>0</v>
      </c>
      <c r="G611" s="54">
        <f t="shared" si="241"/>
        <v>0</v>
      </c>
      <c r="H611" s="54">
        <f t="shared" si="241"/>
        <v>0</v>
      </c>
      <c r="I611" s="54">
        <f t="shared" si="241"/>
        <v>0</v>
      </c>
      <c r="J611" s="54">
        <f t="shared" si="241"/>
        <v>0</v>
      </c>
      <c r="K611" s="54">
        <f t="shared" si="241"/>
        <v>0</v>
      </c>
      <c r="L611" s="54">
        <f t="shared" si="241"/>
        <v>0</v>
      </c>
      <c r="M611" s="54">
        <f t="shared" si="241"/>
        <v>0</v>
      </c>
      <c r="N611" s="54">
        <f t="shared" si="241"/>
        <v>0</v>
      </c>
      <c r="O611" s="54">
        <f t="shared" si="241"/>
        <v>0</v>
      </c>
      <c r="P611" s="54">
        <f t="shared" si="241"/>
        <v>0</v>
      </c>
      <c r="Q611" s="54">
        <f t="shared" si="241"/>
        <v>0</v>
      </c>
      <c r="R611" s="54">
        <f t="shared" si="241"/>
        <v>0</v>
      </c>
      <c r="S611" s="54">
        <f t="shared" si="241"/>
        <v>0</v>
      </c>
      <c r="T611" s="54">
        <f t="shared" si="241"/>
        <v>0</v>
      </c>
      <c r="U611" s="54">
        <f t="shared" si="241"/>
        <v>0</v>
      </c>
      <c r="W611" s="71">
        <f t="shared" si="228"/>
        <v>0</v>
      </c>
      <c r="Z611" s="71">
        <f t="shared" si="232"/>
        <v>207</v>
      </c>
      <c r="AA611" s="78">
        <f>VLOOKUP($Z611,Master!$A:$B,2,FALSE)</f>
        <v>0</v>
      </c>
    </row>
    <row r="612" spans="1:27" ht="15">
      <c r="A612" s="73" t="str">
        <f t="shared" si="229"/>
        <v>0IN</v>
      </c>
      <c r="B612" s="73">
        <f t="shared" si="230"/>
        <v>0</v>
      </c>
      <c r="C612" s="51" t="s">
        <v>18</v>
      </c>
      <c r="D612" s="63">
        <f>SUMIF(In!$B:$B,Stock!$B612,In!C:C)</f>
        <v>0</v>
      </c>
      <c r="E612" s="63">
        <f>SUMIF(In!$B:$B,Stock!$B612,In!D:D)+D614</f>
        <v>0</v>
      </c>
      <c r="F612" s="63">
        <f>SUMIF(In!$B:$B,Stock!$B612,In!E:E)+E614</f>
        <v>0</v>
      </c>
      <c r="G612" s="63">
        <f>SUMIF(In!$B:$B,Stock!$B612,In!F:F)+F614</f>
        <v>0</v>
      </c>
      <c r="H612" s="63">
        <f>SUMIF(In!$B:$B,Stock!$B612,In!G:G)+G614</f>
        <v>0</v>
      </c>
      <c r="I612" s="63">
        <f>SUMIF(In!$B:$B,Stock!$B612,In!H:H)+H614</f>
        <v>0</v>
      </c>
      <c r="J612" s="63">
        <f>SUMIF(In!$B:$B,Stock!$B612,In!I:I)+I614</f>
        <v>0</v>
      </c>
      <c r="K612" s="63">
        <f>SUMIF(In!$B:$B,Stock!$B612,In!J:J)+J614</f>
        <v>0</v>
      </c>
      <c r="L612" s="63">
        <f>SUMIF(In!$B:$B,Stock!$B612,In!K:K)+K614</f>
        <v>0</v>
      </c>
      <c r="M612" s="63">
        <f>SUMIF(In!$B:$B,Stock!$B612,In!L:L)+L614</f>
        <v>0</v>
      </c>
      <c r="N612" s="63">
        <f>SUMIF(In!$B:$B,Stock!$B612,In!M:M)+M614</f>
        <v>0</v>
      </c>
      <c r="O612" s="63">
        <f>SUMIF(In!$B:$B,Stock!$B612,In!N:N)+N614</f>
        <v>0</v>
      </c>
      <c r="P612" s="63">
        <f>SUMIF(In!$B:$B,Stock!$B612,In!O:O)+O614</f>
        <v>0</v>
      </c>
      <c r="Q612" s="63">
        <f>SUMIF(In!$B:$B,Stock!$B612,In!P:P)+P614</f>
        <v>0</v>
      </c>
      <c r="R612" s="63">
        <f>SUMIF(In!$B:$B,Stock!$B612,In!Q:Q)+Q614</f>
        <v>0</v>
      </c>
      <c r="S612" s="63">
        <f>SUMIF(In!$B:$B,Stock!$B612,In!R:R)+R614</f>
        <v>0</v>
      </c>
      <c r="T612" s="63">
        <f>SUMIF(In!$B:$B,Stock!$B612,In!S:S)+S614</f>
        <v>0</v>
      </c>
      <c r="U612" s="63">
        <f>SUMIF(In!$B:$B,Stock!$B612,In!T:T)+T614</f>
        <v>0</v>
      </c>
      <c r="W612" s="64">
        <f t="shared" si="228"/>
        <v>0</v>
      </c>
      <c r="Z612" s="64">
        <f t="shared" si="232"/>
        <v>208</v>
      </c>
      <c r="AA612" s="74">
        <f>VLOOKUP($Z612,Master!$A:$B,2,FALSE)</f>
        <v>0</v>
      </c>
    </row>
    <row r="613" spans="1:27" ht="15">
      <c r="A613" s="75" t="str">
        <f t="shared" si="229"/>
        <v>0OUT</v>
      </c>
      <c r="B613" s="75">
        <f t="shared" si="230"/>
        <v>0</v>
      </c>
      <c r="C613" s="52" t="s">
        <v>19</v>
      </c>
      <c r="D613" s="67">
        <f>SUMIF(Out!$B:$B,Stock!$B613,Out!C:C)</f>
        <v>0</v>
      </c>
      <c r="E613" s="67">
        <f>SUMIF(Out!$B:$B,Stock!$B613,Out!D:D)</f>
        <v>0</v>
      </c>
      <c r="F613" s="67">
        <f>SUMIF(Out!$B:$B,Stock!$B613,Out!E:E)</f>
        <v>0</v>
      </c>
      <c r="G613" s="67">
        <f>SUMIF(Out!$B:$B,Stock!$B613,Out!F:F)</f>
        <v>0</v>
      </c>
      <c r="H613" s="67">
        <f>SUMIF(Out!$B:$B,Stock!$B613,Out!G:G)</f>
        <v>0</v>
      </c>
      <c r="I613" s="67">
        <f>SUMIF(Out!$B:$B,Stock!$B613,Out!H:H)</f>
        <v>0</v>
      </c>
      <c r="J613" s="67">
        <f>SUMIF(Out!$B:$B,Stock!$B613,Out!I:I)</f>
        <v>0</v>
      </c>
      <c r="K613" s="67">
        <f>SUMIF(Out!$B:$B,Stock!$B613,Out!J:J)</f>
        <v>0</v>
      </c>
      <c r="L613" s="67">
        <f>SUMIF(Out!$B:$B,Stock!$B613,Out!K:K)</f>
        <v>0</v>
      </c>
      <c r="M613" s="67">
        <f>SUMIF(Out!$B:$B,Stock!$B613,Out!L:L)</f>
        <v>0</v>
      </c>
      <c r="N613" s="67">
        <f>SUMIF(Out!$B:$B,Stock!$B613,Out!M:M)</f>
        <v>0</v>
      </c>
      <c r="O613" s="67">
        <f>SUMIF(Out!$B:$B,Stock!$B613,Out!N:N)</f>
        <v>0</v>
      </c>
      <c r="P613" s="67">
        <f>SUMIF(Out!$B:$B,Stock!$B613,Out!O:O)</f>
        <v>0</v>
      </c>
      <c r="Q613" s="67">
        <f>SUMIF(Out!$B:$B,Stock!$B613,Out!P:P)</f>
        <v>0</v>
      </c>
      <c r="R613" s="67">
        <f>SUMIF(Out!$B:$B,Stock!$B613,Out!Q:Q)</f>
        <v>0</v>
      </c>
      <c r="S613" s="67">
        <f>SUMIF(Out!$B:$B,Stock!$B613,Out!R:R)</f>
        <v>0</v>
      </c>
      <c r="T613" s="67">
        <f>SUMIF(Out!$B:$B,Stock!$B613,Out!S:S)</f>
        <v>0</v>
      </c>
      <c r="U613" s="67">
        <f>SUMIF(Out!$B:$B,Stock!$B613,Out!T:T)</f>
        <v>0</v>
      </c>
      <c r="W613" s="68">
        <f t="shared" si="228"/>
        <v>0</v>
      </c>
      <c r="Z613" s="68">
        <f t="shared" si="232"/>
        <v>208</v>
      </c>
      <c r="AA613" s="76">
        <f>VLOOKUP($Z613,Master!$A:$B,2,FALSE)</f>
        <v>0</v>
      </c>
    </row>
    <row r="614" spans="1:27" ht="15">
      <c r="A614" s="77" t="str">
        <f t="shared" si="229"/>
        <v>0BALANCE</v>
      </c>
      <c r="B614" s="77">
        <f t="shared" si="230"/>
        <v>0</v>
      </c>
      <c r="C614" s="53" t="s">
        <v>118</v>
      </c>
      <c r="D614" s="54">
        <f t="shared" ref="D614:U614" si="242">D612-D613</f>
        <v>0</v>
      </c>
      <c r="E614" s="54">
        <f t="shared" si="242"/>
        <v>0</v>
      </c>
      <c r="F614" s="54">
        <f t="shared" si="242"/>
        <v>0</v>
      </c>
      <c r="G614" s="54">
        <f t="shared" si="242"/>
        <v>0</v>
      </c>
      <c r="H614" s="54">
        <f t="shared" si="242"/>
        <v>0</v>
      </c>
      <c r="I614" s="54">
        <f t="shared" si="242"/>
        <v>0</v>
      </c>
      <c r="J614" s="54">
        <f t="shared" si="242"/>
        <v>0</v>
      </c>
      <c r="K614" s="54">
        <f t="shared" si="242"/>
        <v>0</v>
      </c>
      <c r="L614" s="54">
        <f t="shared" si="242"/>
        <v>0</v>
      </c>
      <c r="M614" s="54">
        <f t="shared" si="242"/>
        <v>0</v>
      </c>
      <c r="N614" s="54">
        <f t="shared" si="242"/>
        <v>0</v>
      </c>
      <c r="O614" s="54">
        <f t="shared" si="242"/>
        <v>0</v>
      </c>
      <c r="P614" s="54">
        <f t="shared" si="242"/>
        <v>0</v>
      </c>
      <c r="Q614" s="54">
        <f t="shared" si="242"/>
        <v>0</v>
      </c>
      <c r="R614" s="54">
        <f t="shared" si="242"/>
        <v>0</v>
      </c>
      <c r="S614" s="54">
        <f t="shared" si="242"/>
        <v>0</v>
      </c>
      <c r="T614" s="54">
        <f t="shared" si="242"/>
        <v>0</v>
      </c>
      <c r="U614" s="54">
        <f t="shared" si="242"/>
        <v>0</v>
      </c>
      <c r="W614" s="71">
        <f t="shared" si="228"/>
        <v>0</v>
      </c>
      <c r="Z614" s="71">
        <f t="shared" si="232"/>
        <v>208</v>
      </c>
      <c r="AA614" s="78">
        <f>VLOOKUP($Z614,Master!$A:$B,2,FALSE)</f>
        <v>0</v>
      </c>
    </row>
    <row r="615" spans="1:27" ht="15">
      <c r="A615" s="73" t="str">
        <f t="shared" si="229"/>
        <v>0IN</v>
      </c>
      <c r="B615" s="73">
        <f t="shared" si="230"/>
        <v>0</v>
      </c>
      <c r="C615" s="51" t="s">
        <v>18</v>
      </c>
      <c r="D615" s="63">
        <f>SUMIF(In!$B:$B,Stock!$B615,In!C:C)</f>
        <v>0</v>
      </c>
      <c r="E615" s="63">
        <f>SUMIF(In!$B:$B,Stock!$B615,In!D:D)+D617</f>
        <v>0</v>
      </c>
      <c r="F615" s="63">
        <f>SUMIF(In!$B:$B,Stock!$B615,In!E:E)+E617</f>
        <v>0</v>
      </c>
      <c r="G615" s="63">
        <f>SUMIF(In!$B:$B,Stock!$B615,In!F:F)+F617</f>
        <v>0</v>
      </c>
      <c r="H615" s="63">
        <f>SUMIF(In!$B:$B,Stock!$B615,In!G:G)+G617</f>
        <v>0</v>
      </c>
      <c r="I615" s="63">
        <f>SUMIF(In!$B:$B,Stock!$B615,In!H:H)+H617</f>
        <v>0</v>
      </c>
      <c r="J615" s="63">
        <f>SUMIF(In!$B:$B,Stock!$B615,In!I:I)+I617</f>
        <v>0</v>
      </c>
      <c r="K615" s="63">
        <f>SUMIF(In!$B:$B,Stock!$B615,In!J:J)+J617</f>
        <v>0</v>
      </c>
      <c r="L615" s="63">
        <f>SUMIF(In!$B:$B,Stock!$B615,In!K:K)+K617</f>
        <v>0</v>
      </c>
      <c r="M615" s="63">
        <f>SUMIF(In!$B:$B,Stock!$B615,In!L:L)+L617</f>
        <v>0</v>
      </c>
      <c r="N615" s="63">
        <f>SUMIF(In!$B:$B,Stock!$B615,In!M:M)+M617</f>
        <v>0</v>
      </c>
      <c r="O615" s="63">
        <f>SUMIF(In!$B:$B,Stock!$B615,In!N:N)+N617</f>
        <v>0</v>
      </c>
      <c r="P615" s="63">
        <f>SUMIF(In!$B:$B,Stock!$B615,In!O:O)+O617</f>
        <v>0</v>
      </c>
      <c r="Q615" s="63">
        <f>SUMIF(In!$B:$B,Stock!$B615,In!P:P)+P617</f>
        <v>0</v>
      </c>
      <c r="R615" s="63">
        <f>SUMIF(In!$B:$B,Stock!$B615,In!Q:Q)+Q617</f>
        <v>0</v>
      </c>
      <c r="S615" s="63">
        <f>SUMIF(In!$B:$B,Stock!$B615,In!R:R)+R617</f>
        <v>0</v>
      </c>
      <c r="T615" s="63">
        <f>SUMIF(In!$B:$B,Stock!$B615,In!S:S)+S617</f>
        <v>0</v>
      </c>
      <c r="U615" s="63">
        <f>SUMIF(In!$B:$B,Stock!$B615,In!T:T)+T617</f>
        <v>0</v>
      </c>
      <c r="W615" s="64">
        <f t="shared" si="228"/>
        <v>0</v>
      </c>
      <c r="Z615" s="64">
        <f t="shared" si="232"/>
        <v>209</v>
      </c>
      <c r="AA615" s="74">
        <f>VLOOKUP($Z615,Master!$A:$B,2,FALSE)</f>
        <v>0</v>
      </c>
    </row>
    <row r="616" spans="1:27" ht="15">
      <c r="A616" s="75" t="str">
        <f t="shared" si="229"/>
        <v>0OUT</v>
      </c>
      <c r="B616" s="75">
        <f t="shared" si="230"/>
        <v>0</v>
      </c>
      <c r="C616" s="52" t="s">
        <v>19</v>
      </c>
      <c r="D616" s="67">
        <f>SUMIF(Out!$B:$B,Stock!$B616,Out!C:C)</f>
        <v>0</v>
      </c>
      <c r="E616" s="67">
        <f>SUMIF(Out!$B:$B,Stock!$B616,Out!D:D)</f>
        <v>0</v>
      </c>
      <c r="F616" s="67">
        <f>SUMIF(Out!$B:$B,Stock!$B616,Out!E:E)</f>
        <v>0</v>
      </c>
      <c r="G616" s="67">
        <f>SUMIF(Out!$B:$B,Stock!$B616,Out!F:F)</f>
        <v>0</v>
      </c>
      <c r="H616" s="67">
        <f>SUMIF(Out!$B:$B,Stock!$B616,Out!G:G)</f>
        <v>0</v>
      </c>
      <c r="I616" s="67">
        <f>SUMIF(Out!$B:$B,Stock!$B616,Out!H:H)</f>
        <v>0</v>
      </c>
      <c r="J616" s="67">
        <f>SUMIF(Out!$B:$B,Stock!$B616,Out!I:I)</f>
        <v>0</v>
      </c>
      <c r="K616" s="67">
        <f>SUMIF(Out!$B:$B,Stock!$B616,Out!J:J)</f>
        <v>0</v>
      </c>
      <c r="L616" s="67">
        <f>SUMIF(Out!$B:$B,Stock!$B616,Out!K:K)</f>
        <v>0</v>
      </c>
      <c r="M616" s="67">
        <f>SUMIF(Out!$B:$B,Stock!$B616,Out!L:L)</f>
        <v>0</v>
      </c>
      <c r="N616" s="67">
        <f>SUMIF(Out!$B:$B,Stock!$B616,Out!M:M)</f>
        <v>0</v>
      </c>
      <c r="O616" s="67">
        <f>SUMIF(Out!$B:$B,Stock!$B616,Out!N:N)</f>
        <v>0</v>
      </c>
      <c r="P616" s="67">
        <f>SUMIF(Out!$B:$B,Stock!$B616,Out!O:O)</f>
        <v>0</v>
      </c>
      <c r="Q616" s="67">
        <f>SUMIF(Out!$B:$B,Stock!$B616,Out!P:P)</f>
        <v>0</v>
      </c>
      <c r="R616" s="67">
        <f>SUMIF(Out!$B:$B,Stock!$B616,Out!Q:Q)</f>
        <v>0</v>
      </c>
      <c r="S616" s="67">
        <f>SUMIF(Out!$B:$B,Stock!$B616,Out!R:R)</f>
        <v>0</v>
      </c>
      <c r="T616" s="67">
        <f>SUMIF(Out!$B:$B,Stock!$B616,Out!S:S)</f>
        <v>0</v>
      </c>
      <c r="U616" s="67">
        <f>SUMIF(Out!$B:$B,Stock!$B616,Out!T:T)</f>
        <v>0</v>
      </c>
      <c r="W616" s="68">
        <f t="shared" si="228"/>
        <v>0</v>
      </c>
      <c r="Z616" s="68">
        <f t="shared" si="232"/>
        <v>209</v>
      </c>
      <c r="AA616" s="76">
        <f>VLOOKUP($Z616,Master!$A:$B,2,FALSE)</f>
        <v>0</v>
      </c>
    </row>
    <row r="617" spans="1:27" ht="15">
      <c r="A617" s="77" t="str">
        <f t="shared" si="229"/>
        <v>0BALANCE</v>
      </c>
      <c r="B617" s="77">
        <f t="shared" si="230"/>
        <v>0</v>
      </c>
      <c r="C617" s="53" t="s">
        <v>118</v>
      </c>
      <c r="D617" s="54">
        <f t="shared" ref="D617:U617" si="243">D615-D616</f>
        <v>0</v>
      </c>
      <c r="E617" s="54">
        <f t="shared" si="243"/>
        <v>0</v>
      </c>
      <c r="F617" s="54">
        <f t="shared" si="243"/>
        <v>0</v>
      </c>
      <c r="G617" s="54">
        <f t="shared" si="243"/>
        <v>0</v>
      </c>
      <c r="H617" s="54">
        <f t="shared" si="243"/>
        <v>0</v>
      </c>
      <c r="I617" s="54">
        <f t="shared" si="243"/>
        <v>0</v>
      </c>
      <c r="J617" s="54">
        <f t="shared" si="243"/>
        <v>0</v>
      </c>
      <c r="K617" s="54">
        <f t="shared" si="243"/>
        <v>0</v>
      </c>
      <c r="L617" s="54">
        <f t="shared" si="243"/>
        <v>0</v>
      </c>
      <c r="M617" s="54">
        <f t="shared" si="243"/>
        <v>0</v>
      </c>
      <c r="N617" s="54">
        <f t="shared" si="243"/>
        <v>0</v>
      </c>
      <c r="O617" s="54">
        <f t="shared" si="243"/>
        <v>0</v>
      </c>
      <c r="P617" s="54">
        <f t="shared" si="243"/>
        <v>0</v>
      </c>
      <c r="Q617" s="54">
        <f t="shared" si="243"/>
        <v>0</v>
      </c>
      <c r="R617" s="54">
        <f t="shared" si="243"/>
        <v>0</v>
      </c>
      <c r="S617" s="54">
        <f t="shared" si="243"/>
        <v>0</v>
      </c>
      <c r="T617" s="54">
        <f t="shared" si="243"/>
        <v>0</v>
      </c>
      <c r="U617" s="54">
        <f t="shared" si="243"/>
        <v>0</v>
      </c>
      <c r="W617" s="71">
        <f t="shared" si="228"/>
        <v>0</v>
      </c>
      <c r="Z617" s="71">
        <f t="shared" si="232"/>
        <v>209</v>
      </c>
      <c r="AA617" s="78">
        <f>VLOOKUP($Z617,Master!$A:$B,2,FALSE)</f>
        <v>0</v>
      </c>
    </row>
    <row r="618" spans="1:27" ht="15">
      <c r="A618" s="73" t="str">
        <f t="shared" si="229"/>
        <v>Streat BintangIN</v>
      </c>
      <c r="B618" s="73" t="str">
        <f t="shared" si="230"/>
        <v>Streat Bintang</v>
      </c>
      <c r="C618" s="51" t="s">
        <v>18</v>
      </c>
      <c r="D618" s="63">
        <f>SUMIF(In!$B:$B,Stock!$B618,In!C:C)</f>
        <v>0</v>
      </c>
      <c r="E618" s="63">
        <f>SUMIF(In!$B:$B,Stock!$B618,In!D:D)+D620</f>
        <v>0</v>
      </c>
      <c r="F618" s="63">
        <f>SUMIF(In!$B:$B,Stock!$B618,In!E:E)+E620</f>
        <v>0</v>
      </c>
      <c r="G618" s="63">
        <f>SUMIF(In!$B:$B,Stock!$B618,In!F:F)+F620</f>
        <v>0</v>
      </c>
      <c r="H618" s="63">
        <f>SUMIF(In!$B:$B,Stock!$B618,In!G:G)+G620</f>
        <v>0</v>
      </c>
      <c r="I618" s="63">
        <f>SUMIF(In!$B:$B,Stock!$B618,In!H:H)+H620</f>
        <v>0</v>
      </c>
      <c r="J618" s="63">
        <f>SUMIF(In!$B:$B,Stock!$B618,In!I:I)+I620</f>
        <v>0</v>
      </c>
      <c r="K618" s="63">
        <f>SUMIF(In!$B:$B,Stock!$B618,In!J:J)+J620</f>
        <v>0</v>
      </c>
      <c r="L618" s="63">
        <f>SUMIF(In!$B:$B,Stock!$B618,In!K:K)+K620</f>
        <v>0</v>
      </c>
      <c r="M618" s="63">
        <f>SUMIF(In!$B:$B,Stock!$B618,In!L:L)+L620</f>
        <v>0</v>
      </c>
      <c r="N618" s="63">
        <f>SUMIF(In!$B:$B,Stock!$B618,In!M:M)+M620</f>
        <v>0</v>
      </c>
      <c r="O618" s="63">
        <f>SUMIF(In!$B:$B,Stock!$B618,In!N:N)+N620</f>
        <v>0</v>
      </c>
      <c r="P618" s="63">
        <f>SUMIF(In!$B:$B,Stock!$B618,In!O:O)+O620</f>
        <v>0</v>
      </c>
      <c r="Q618" s="63">
        <f>SUMIF(In!$B:$B,Stock!$B618,In!P:P)+P620</f>
        <v>0</v>
      </c>
      <c r="R618" s="63">
        <f>SUMIF(In!$B:$B,Stock!$B618,In!Q:Q)+Q620</f>
        <v>0</v>
      </c>
      <c r="S618" s="63">
        <f>SUMIF(In!$B:$B,Stock!$B618,In!R:R)+R620</f>
        <v>0</v>
      </c>
      <c r="T618" s="63">
        <f>SUMIF(In!$B:$B,Stock!$B618,In!S:S)+S620</f>
        <v>0</v>
      </c>
      <c r="U618" s="63">
        <f>SUMIF(In!$B:$B,Stock!$B618,In!T:T)+T620</f>
        <v>0</v>
      </c>
      <c r="W618" s="64">
        <f t="shared" si="228"/>
        <v>0</v>
      </c>
      <c r="Z618" s="64">
        <f t="shared" si="232"/>
        <v>210</v>
      </c>
      <c r="AA618" s="74" t="str">
        <f>VLOOKUP($Z618,Master!$A:$B,2,FALSE)</f>
        <v>Streat Bintang</v>
      </c>
    </row>
    <row r="619" spans="1:27" ht="15">
      <c r="A619" s="75" t="str">
        <f t="shared" si="229"/>
        <v>Streat BintangOUT</v>
      </c>
      <c r="B619" s="75" t="str">
        <f t="shared" si="230"/>
        <v>Streat Bintang</v>
      </c>
      <c r="C619" s="52" t="s">
        <v>19</v>
      </c>
      <c r="D619" s="67">
        <f>SUMIF(Out!$B:$B,Stock!$B619,Out!C:C)</f>
        <v>0</v>
      </c>
      <c r="E619" s="67">
        <f>SUMIF(Out!$B:$B,Stock!$B619,Out!D:D)</f>
        <v>0</v>
      </c>
      <c r="F619" s="67">
        <f>SUMIF(Out!$B:$B,Stock!$B619,Out!E:E)</f>
        <v>0</v>
      </c>
      <c r="G619" s="67">
        <f>SUMIF(Out!$B:$B,Stock!$B619,Out!F:F)</f>
        <v>0</v>
      </c>
      <c r="H619" s="67">
        <f>SUMIF(Out!$B:$B,Stock!$B619,Out!G:G)</f>
        <v>0</v>
      </c>
      <c r="I619" s="67">
        <f>SUMIF(Out!$B:$B,Stock!$B619,Out!H:H)</f>
        <v>0</v>
      </c>
      <c r="J619" s="67">
        <f>SUMIF(Out!$B:$B,Stock!$B619,Out!I:I)</f>
        <v>0</v>
      </c>
      <c r="K619" s="67">
        <f>SUMIF(Out!$B:$B,Stock!$B619,Out!J:J)</f>
        <v>0</v>
      </c>
      <c r="L619" s="67">
        <f>SUMIF(Out!$B:$B,Stock!$B619,Out!K:K)</f>
        <v>0</v>
      </c>
      <c r="M619" s="67">
        <f>SUMIF(Out!$B:$B,Stock!$B619,Out!L:L)</f>
        <v>0</v>
      </c>
      <c r="N619" s="67">
        <f>SUMIF(Out!$B:$B,Stock!$B619,Out!M:M)</f>
        <v>0</v>
      </c>
      <c r="O619" s="67">
        <f>SUMIF(Out!$B:$B,Stock!$B619,Out!N:N)</f>
        <v>0</v>
      </c>
      <c r="P619" s="67">
        <f>SUMIF(Out!$B:$B,Stock!$B619,Out!O:O)</f>
        <v>0</v>
      </c>
      <c r="Q619" s="67">
        <f>SUMIF(Out!$B:$B,Stock!$B619,Out!P:P)</f>
        <v>0</v>
      </c>
      <c r="R619" s="67">
        <f>SUMIF(Out!$B:$B,Stock!$B619,Out!Q:Q)</f>
        <v>0</v>
      </c>
      <c r="S619" s="67">
        <f>SUMIF(Out!$B:$B,Stock!$B619,Out!R:R)</f>
        <v>0</v>
      </c>
      <c r="T619" s="67">
        <f>SUMIF(Out!$B:$B,Stock!$B619,Out!S:S)</f>
        <v>0</v>
      </c>
      <c r="U619" s="67">
        <f>SUMIF(Out!$B:$B,Stock!$B619,Out!T:T)</f>
        <v>0</v>
      </c>
      <c r="W619" s="68">
        <f t="shared" si="228"/>
        <v>0</v>
      </c>
      <c r="Z619" s="68">
        <f t="shared" si="232"/>
        <v>210</v>
      </c>
      <c r="AA619" s="76" t="str">
        <f>VLOOKUP($Z619,Master!$A:$B,2,FALSE)</f>
        <v>Streat Bintang</v>
      </c>
    </row>
    <row r="620" spans="1:27" ht="15">
      <c r="A620" s="77" t="str">
        <f t="shared" si="229"/>
        <v>Streat BintangBALANCE</v>
      </c>
      <c r="B620" s="77" t="str">
        <f t="shared" si="230"/>
        <v>Streat Bintang</v>
      </c>
      <c r="C620" s="53" t="s">
        <v>118</v>
      </c>
      <c r="D620" s="54">
        <f t="shared" ref="D620:U620" si="244">D618-D619</f>
        <v>0</v>
      </c>
      <c r="E620" s="54">
        <f t="shared" si="244"/>
        <v>0</v>
      </c>
      <c r="F620" s="54">
        <f t="shared" si="244"/>
        <v>0</v>
      </c>
      <c r="G620" s="54">
        <f t="shared" si="244"/>
        <v>0</v>
      </c>
      <c r="H620" s="54">
        <f t="shared" si="244"/>
        <v>0</v>
      </c>
      <c r="I620" s="54">
        <f t="shared" si="244"/>
        <v>0</v>
      </c>
      <c r="J620" s="54">
        <f t="shared" si="244"/>
        <v>0</v>
      </c>
      <c r="K620" s="54">
        <f t="shared" si="244"/>
        <v>0</v>
      </c>
      <c r="L620" s="54">
        <f t="shared" si="244"/>
        <v>0</v>
      </c>
      <c r="M620" s="54">
        <f t="shared" si="244"/>
        <v>0</v>
      </c>
      <c r="N620" s="54">
        <f t="shared" si="244"/>
        <v>0</v>
      </c>
      <c r="O620" s="54">
        <f t="shared" si="244"/>
        <v>0</v>
      </c>
      <c r="P620" s="54">
        <f t="shared" si="244"/>
        <v>0</v>
      </c>
      <c r="Q620" s="54">
        <f t="shared" si="244"/>
        <v>0</v>
      </c>
      <c r="R620" s="54">
        <f t="shared" si="244"/>
        <v>0</v>
      </c>
      <c r="S620" s="54">
        <f t="shared" si="244"/>
        <v>0</v>
      </c>
      <c r="T620" s="54">
        <f t="shared" si="244"/>
        <v>0</v>
      </c>
      <c r="U620" s="54">
        <f t="shared" si="244"/>
        <v>0</v>
      </c>
      <c r="W620" s="71">
        <f t="shared" si="228"/>
        <v>0</v>
      </c>
      <c r="Z620" s="71">
        <f t="shared" si="232"/>
        <v>210</v>
      </c>
      <c r="AA620" s="78" t="str">
        <f>VLOOKUP($Z620,Master!$A:$B,2,FALSE)</f>
        <v>Streat Bintang</v>
      </c>
    </row>
    <row r="621" spans="1:27" ht="15">
      <c r="A621" s="73" t="str">
        <f t="shared" si="229"/>
        <v>0IN</v>
      </c>
      <c r="B621" s="73">
        <f t="shared" si="230"/>
        <v>0</v>
      </c>
      <c r="C621" s="51" t="s">
        <v>18</v>
      </c>
      <c r="D621" s="63">
        <f>SUMIF(In!$B:$B,Stock!$B621,In!C:C)</f>
        <v>0</v>
      </c>
      <c r="E621" s="63">
        <f>SUMIF(In!$B:$B,Stock!$B621,In!D:D)+D623</f>
        <v>0</v>
      </c>
      <c r="F621" s="63">
        <f>SUMIF(In!$B:$B,Stock!$B621,In!E:E)+E623</f>
        <v>0</v>
      </c>
      <c r="G621" s="63">
        <f>SUMIF(In!$B:$B,Stock!$B621,In!F:F)+F623</f>
        <v>0</v>
      </c>
      <c r="H621" s="63">
        <f>SUMIF(In!$B:$B,Stock!$B621,In!G:G)+G623</f>
        <v>0</v>
      </c>
      <c r="I621" s="63">
        <f>SUMIF(In!$B:$B,Stock!$B621,In!H:H)+H623</f>
        <v>0</v>
      </c>
      <c r="J621" s="63">
        <f>SUMIF(In!$B:$B,Stock!$B621,In!I:I)+I623</f>
        <v>0</v>
      </c>
      <c r="K621" s="63">
        <f>SUMIF(In!$B:$B,Stock!$B621,In!J:J)+J623</f>
        <v>0</v>
      </c>
      <c r="L621" s="63">
        <f>SUMIF(In!$B:$B,Stock!$B621,In!K:K)+K623</f>
        <v>0</v>
      </c>
      <c r="M621" s="63">
        <f>SUMIF(In!$B:$B,Stock!$B621,In!L:L)+L623</f>
        <v>0</v>
      </c>
      <c r="N621" s="63">
        <f>SUMIF(In!$B:$B,Stock!$B621,In!M:M)+M623</f>
        <v>0</v>
      </c>
      <c r="O621" s="63">
        <f>SUMIF(In!$B:$B,Stock!$B621,In!N:N)+N623</f>
        <v>0</v>
      </c>
      <c r="P621" s="63">
        <f>SUMIF(In!$B:$B,Stock!$B621,In!O:O)+O623</f>
        <v>0</v>
      </c>
      <c r="Q621" s="63">
        <f>SUMIF(In!$B:$B,Stock!$B621,In!P:P)+P623</f>
        <v>0</v>
      </c>
      <c r="R621" s="63">
        <f>SUMIF(In!$B:$B,Stock!$B621,In!Q:Q)+Q623</f>
        <v>0</v>
      </c>
      <c r="S621" s="63">
        <f>SUMIF(In!$B:$B,Stock!$B621,In!R:R)+R623</f>
        <v>0</v>
      </c>
      <c r="T621" s="63">
        <f>SUMIF(In!$B:$B,Stock!$B621,In!S:S)+S623</f>
        <v>0</v>
      </c>
      <c r="U621" s="63">
        <f>SUMIF(In!$B:$B,Stock!$B621,In!T:T)+T623</f>
        <v>0</v>
      </c>
      <c r="W621" s="64">
        <f t="shared" si="228"/>
        <v>0</v>
      </c>
      <c r="Z621" s="64">
        <f t="shared" si="232"/>
        <v>211</v>
      </c>
      <c r="AA621" s="74">
        <f>VLOOKUP($Z621,Master!$A:$B,2,FALSE)</f>
        <v>0</v>
      </c>
    </row>
    <row r="622" spans="1:27" ht="15">
      <c r="A622" s="75" t="str">
        <f t="shared" si="229"/>
        <v>0OUT</v>
      </c>
      <c r="B622" s="75">
        <f t="shared" si="230"/>
        <v>0</v>
      </c>
      <c r="C622" s="52" t="s">
        <v>19</v>
      </c>
      <c r="D622" s="67">
        <f>SUMIF(Out!$B:$B,Stock!$B622,Out!C:C)</f>
        <v>0</v>
      </c>
      <c r="E622" s="67">
        <f>SUMIF(Out!$B:$B,Stock!$B622,Out!D:D)</f>
        <v>0</v>
      </c>
      <c r="F622" s="67">
        <f>SUMIF(Out!$B:$B,Stock!$B622,Out!E:E)</f>
        <v>0</v>
      </c>
      <c r="G622" s="67">
        <f>SUMIF(Out!$B:$B,Stock!$B622,Out!F:F)</f>
        <v>0</v>
      </c>
      <c r="H622" s="67">
        <f>SUMIF(Out!$B:$B,Stock!$B622,Out!G:G)</f>
        <v>0</v>
      </c>
      <c r="I622" s="67">
        <f>SUMIF(Out!$B:$B,Stock!$B622,Out!H:H)</f>
        <v>0</v>
      </c>
      <c r="J622" s="67">
        <f>SUMIF(Out!$B:$B,Stock!$B622,Out!I:I)</f>
        <v>0</v>
      </c>
      <c r="K622" s="67">
        <f>SUMIF(Out!$B:$B,Stock!$B622,Out!J:J)</f>
        <v>0</v>
      </c>
      <c r="L622" s="67">
        <f>SUMIF(Out!$B:$B,Stock!$B622,Out!K:K)</f>
        <v>0</v>
      </c>
      <c r="M622" s="67">
        <f>SUMIF(Out!$B:$B,Stock!$B622,Out!L:L)</f>
        <v>0</v>
      </c>
      <c r="N622" s="67">
        <f>SUMIF(Out!$B:$B,Stock!$B622,Out!M:M)</f>
        <v>0</v>
      </c>
      <c r="O622" s="67">
        <f>SUMIF(Out!$B:$B,Stock!$B622,Out!N:N)</f>
        <v>0</v>
      </c>
      <c r="P622" s="67">
        <f>SUMIF(Out!$B:$B,Stock!$B622,Out!O:O)</f>
        <v>0</v>
      </c>
      <c r="Q622" s="67">
        <f>SUMIF(Out!$B:$B,Stock!$B622,Out!P:P)</f>
        <v>0</v>
      </c>
      <c r="R622" s="67">
        <f>SUMIF(Out!$B:$B,Stock!$B622,Out!Q:Q)</f>
        <v>0</v>
      </c>
      <c r="S622" s="67">
        <f>SUMIF(Out!$B:$B,Stock!$B622,Out!R:R)</f>
        <v>0</v>
      </c>
      <c r="T622" s="67">
        <f>SUMIF(Out!$B:$B,Stock!$B622,Out!S:S)</f>
        <v>0</v>
      </c>
      <c r="U622" s="67">
        <f>SUMIF(Out!$B:$B,Stock!$B622,Out!T:T)</f>
        <v>0</v>
      </c>
      <c r="W622" s="68">
        <f t="shared" si="228"/>
        <v>0</v>
      </c>
      <c r="Z622" s="68">
        <f t="shared" si="232"/>
        <v>211</v>
      </c>
      <c r="AA622" s="76">
        <f>VLOOKUP($Z622,Master!$A:$B,2,FALSE)</f>
        <v>0</v>
      </c>
    </row>
    <row r="623" spans="1:27" ht="15">
      <c r="A623" s="77" t="str">
        <f t="shared" si="229"/>
        <v>0BALANCE</v>
      </c>
      <c r="B623" s="77">
        <f t="shared" si="230"/>
        <v>0</v>
      </c>
      <c r="C623" s="53" t="s">
        <v>118</v>
      </c>
      <c r="D623" s="54">
        <f t="shared" ref="D623:U623" si="245">D621-D622</f>
        <v>0</v>
      </c>
      <c r="E623" s="54">
        <f t="shared" si="245"/>
        <v>0</v>
      </c>
      <c r="F623" s="54">
        <f t="shared" si="245"/>
        <v>0</v>
      </c>
      <c r="G623" s="54">
        <f t="shared" si="245"/>
        <v>0</v>
      </c>
      <c r="H623" s="54">
        <f t="shared" si="245"/>
        <v>0</v>
      </c>
      <c r="I623" s="54">
        <f t="shared" si="245"/>
        <v>0</v>
      </c>
      <c r="J623" s="54">
        <f t="shared" si="245"/>
        <v>0</v>
      </c>
      <c r="K623" s="54">
        <f t="shared" si="245"/>
        <v>0</v>
      </c>
      <c r="L623" s="54">
        <f t="shared" si="245"/>
        <v>0</v>
      </c>
      <c r="M623" s="54">
        <f t="shared" si="245"/>
        <v>0</v>
      </c>
      <c r="N623" s="54">
        <f t="shared" si="245"/>
        <v>0</v>
      </c>
      <c r="O623" s="54">
        <f t="shared" si="245"/>
        <v>0</v>
      </c>
      <c r="P623" s="54">
        <f t="shared" si="245"/>
        <v>0</v>
      </c>
      <c r="Q623" s="54">
        <f t="shared" si="245"/>
        <v>0</v>
      </c>
      <c r="R623" s="54">
        <f t="shared" si="245"/>
        <v>0</v>
      </c>
      <c r="S623" s="54">
        <f t="shared" si="245"/>
        <v>0</v>
      </c>
      <c r="T623" s="54">
        <f t="shared" si="245"/>
        <v>0</v>
      </c>
      <c r="U623" s="54">
        <f t="shared" si="245"/>
        <v>0</v>
      </c>
      <c r="W623" s="71">
        <f t="shared" si="228"/>
        <v>0</v>
      </c>
      <c r="Z623" s="71">
        <f t="shared" si="232"/>
        <v>211</v>
      </c>
      <c r="AA623" s="78">
        <f>VLOOKUP($Z623,Master!$A:$B,2,FALSE)</f>
        <v>0</v>
      </c>
    </row>
    <row r="624" spans="1:27" ht="15">
      <c r="A624" s="73" t="str">
        <f t="shared" si="229"/>
        <v>Celana Borju DewasaIN</v>
      </c>
      <c r="B624" s="73" t="str">
        <f t="shared" si="230"/>
        <v>Celana Borju Dewasa</v>
      </c>
      <c r="C624" s="51" t="s">
        <v>18</v>
      </c>
      <c r="D624" s="63">
        <f>SUMIF(In!$B:$B,Stock!$B624,In!C:C)</f>
        <v>0</v>
      </c>
      <c r="E624" s="63">
        <f>SUMIF(In!$B:$B,Stock!$B624,In!D:D)+D626</f>
        <v>0</v>
      </c>
      <c r="F624" s="63">
        <f>SUMIF(In!$B:$B,Stock!$B624,In!E:E)+E626</f>
        <v>0</v>
      </c>
      <c r="G624" s="63">
        <f>SUMIF(In!$B:$B,Stock!$B624,In!F:F)+F626</f>
        <v>0</v>
      </c>
      <c r="H624" s="63">
        <f>SUMIF(In!$B:$B,Stock!$B624,In!G:G)+G626</f>
        <v>0</v>
      </c>
      <c r="I624" s="63">
        <f>SUMIF(In!$B:$B,Stock!$B624,In!H:H)+H626</f>
        <v>0</v>
      </c>
      <c r="J624" s="63">
        <f>SUMIF(In!$B:$B,Stock!$B624,In!I:I)+I626</f>
        <v>0</v>
      </c>
      <c r="K624" s="63">
        <f>SUMIF(In!$B:$B,Stock!$B624,In!J:J)+J626</f>
        <v>0</v>
      </c>
      <c r="L624" s="63">
        <f>SUMIF(In!$B:$B,Stock!$B624,In!K:K)+K626</f>
        <v>0</v>
      </c>
      <c r="M624" s="63">
        <f>SUMIF(In!$B:$B,Stock!$B624,In!L:L)+L626</f>
        <v>0</v>
      </c>
      <c r="N624" s="63">
        <f>SUMIF(In!$B:$B,Stock!$B624,In!M:M)+M626</f>
        <v>0</v>
      </c>
      <c r="O624" s="63">
        <f>SUMIF(In!$B:$B,Stock!$B624,In!N:N)+N626</f>
        <v>0</v>
      </c>
      <c r="P624" s="63">
        <f>SUMIF(In!$B:$B,Stock!$B624,In!O:O)+O626</f>
        <v>0</v>
      </c>
      <c r="Q624" s="63">
        <f>SUMIF(In!$B:$B,Stock!$B624,In!P:P)+P626</f>
        <v>0</v>
      </c>
      <c r="R624" s="63">
        <f>SUMIF(In!$B:$B,Stock!$B624,In!Q:Q)+Q626</f>
        <v>0</v>
      </c>
      <c r="S624" s="63">
        <f>SUMIF(In!$B:$B,Stock!$B624,In!R:R)+R626</f>
        <v>0</v>
      </c>
      <c r="T624" s="63">
        <f>SUMIF(In!$B:$B,Stock!$B624,In!S:S)+S626</f>
        <v>0</v>
      </c>
      <c r="U624" s="63">
        <f>SUMIF(In!$B:$B,Stock!$B624,In!T:T)+T626</f>
        <v>0</v>
      </c>
      <c r="W624" s="64">
        <f t="shared" si="228"/>
        <v>0</v>
      </c>
      <c r="Z624" s="64">
        <f t="shared" si="232"/>
        <v>212</v>
      </c>
      <c r="AA624" s="74" t="str">
        <f>VLOOKUP($Z624,Master!$A:$B,2,FALSE)</f>
        <v>Celana Borju Dewasa</v>
      </c>
    </row>
    <row r="625" spans="1:27" ht="15">
      <c r="A625" s="75" t="str">
        <f t="shared" si="229"/>
        <v>Celana Borju DewasaOUT</v>
      </c>
      <c r="B625" s="75" t="str">
        <f t="shared" si="230"/>
        <v>Celana Borju Dewasa</v>
      </c>
      <c r="C625" s="52" t="s">
        <v>19</v>
      </c>
      <c r="D625" s="67">
        <f>SUMIF(Out!$B:$B,Stock!$B625,Out!C:C)</f>
        <v>0</v>
      </c>
      <c r="E625" s="67">
        <f>SUMIF(Out!$B:$B,Stock!$B625,Out!D:D)</f>
        <v>0</v>
      </c>
      <c r="F625" s="67">
        <f>SUMIF(Out!$B:$B,Stock!$B625,Out!E:E)</f>
        <v>0</v>
      </c>
      <c r="G625" s="67">
        <f>SUMIF(Out!$B:$B,Stock!$B625,Out!F:F)</f>
        <v>0</v>
      </c>
      <c r="H625" s="67">
        <f>SUMIF(Out!$B:$B,Stock!$B625,Out!G:G)</f>
        <v>0</v>
      </c>
      <c r="I625" s="67">
        <f>SUMIF(Out!$B:$B,Stock!$B625,Out!H:H)</f>
        <v>0</v>
      </c>
      <c r="J625" s="67">
        <f>SUMIF(Out!$B:$B,Stock!$B625,Out!I:I)</f>
        <v>0</v>
      </c>
      <c r="K625" s="67">
        <f>SUMIF(Out!$B:$B,Stock!$B625,Out!J:J)</f>
        <v>0</v>
      </c>
      <c r="L625" s="67">
        <f>SUMIF(Out!$B:$B,Stock!$B625,Out!K:K)</f>
        <v>0</v>
      </c>
      <c r="M625" s="67">
        <f>SUMIF(Out!$B:$B,Stock!$B625,Out!L:L)</f>
        <v>0</v>
      </c>
      <c r="N625" s="67">
        <f>SUMIF(Out!$B:$B,Stock!$B625,Out!M:M)</f>
        <v>0</v>
      </c>
      <c r="O625" s="67">
        <f>SUMIF(Out!$B:$B,Stock!$B625,Out!N:N)</f>
        <v>0</v>
      </c>
      <c r="P625" s="67">
        <f>SUMIF(Out!$B:$B,Stock!$B625,Out!O:O)</f>
        <v>0</v>
      </c>
      <c r="Q625" s="67">
        <f>SUMIF(Out!$B:$B,Stock!$B625,Out!P:P)</f>
        <v>0</v>
      </c>
      <c r="R625" s="67">
        <f>SUMIF(Out!$B:$B,Stock!$B625,Out!Q:Q)</f>
        <v>0</v>
      </c>
      <c r="S625" s="67">
        <f>SUMIF(Out!$B:$B,Stock!$B625,Out!R:R)</f>
        <v>0</v>
      </c>
      <c r="T625" s="67">
        <f>SUMIF(Out!$B:$B,Stock!$B625,Out!S:S)</f>
        <v>0</v>
      </c>
      <c r="U625" s="67">
        <f>SUMIF(Out!$B:$B,Stock!$B625,Out!T:T)</f>
        <v>0</v>
      </c>
      <c r="W625" s="68">
        <f t="shared" si="228"/>
        <v>0</v>
      </c>
      <c r="Z625" s="68">
        <f t="shared" si="232"/>
        <v>212</v>
      </c>
      <c r="AA625" s="76" t="str">
        <f>VLOOKUP($Z625,Master!$A:$B,2,FALSE)</f>
        <v>Celana Borju Dewasa</v>
      </c>
    </row>
    <row r="626" spans="1:27" ht="15">
      <c r="A626" s="77" t="str">
        <f t="shared" si="229"/>
        <v>Celana Borju DewasaBALANCE</v>
      </c>
      <c r="B626" s="77" t="str">
        <f t="shared" si="230"/>
        <v>Celana Borju Dewasa</v>
      </c>
      <c r="C626" s="53" t="s">
        <v>118</v>
      </c>
      <c r="D626" s="54">
        <f t="shared" ref="D626:U626" si="246">D624-D625</f>
        <v>0</v>
      </c>
      <c r="E626" s="54">
        <f t="shared" si="246"/>
        <v>0</v>
      </c>
      <c r="F626" s="54">
        <f t="shared" si="246"/>
        <v>0</v>
      </c>
      <c r="G626" s="54">
        <f t="shared" si="246"/>
        <v>0</v>
      </c>
      <c r="H626" s="54">
        <f t="shared" si="246"/>
        <v>0</v>
      </c>
      <c r="I626" s="54">
        <f t="shared" si="246"/>
        <v>0</v>
      </c>
      <c r="J626" s="54">
        <f t="shared" si="246"/>
        <v>0</v>
      </c>
      <c r="K626" s="54">
        <f t="shared" si="246"/>
        <v>0</v>
      </c>
      <c r="L626" s="54">
        <f t="shared" si="246"/>
        <v>0</v>
      </c>
      <c r="M626" s="54">
        <f t="shared" si="246"/>
        <v>0</v>
      </c>
      <c r="N626" s="54">
        <f t="shared" si="246"/>
        <v>0</v>
      </c>
      <c r="O626" s="54">
        <f t="shared" si="246"/>
        <v>0</v>
      </c>
      <c r="P626" s="54">
        <f t="shared" si="246"/>
        <v>0</v>
      </c>
      <c r="Q626" s="54">
        <f t="shared" si="246"/>
        <v>0</v>
      </c>
      <c r="R626" s="54">
        <f t="shared" si="246"/>
        <v>0</v>
      </c>
      <c r="S626" s="54">
        <f t="shared" si="246"/>
        <v>0</v>
      </c>
      <c r="T626" s="54">
        <f t="shared" si="246"/>
        <v>0</v>
      </c>
      <c r="U626" s="54">
        <f t="shared" si="246"/>
        <v>0</v>
      </c>
      <c r="W626" s="71">
        <f t="shared" si="228"/>
        <v>0</v>
      </c>
      <c r="Z626" s="71">
        <f t="shared" si="232"/>
        <v>212</v>
      </c>
      <c r="AA626" s="78" t="str">
        <f>VLOOKUP($Z626,Master!$A:$B,2,FALSE)</f>
        <v>Celana Borju Dewasa</v>
      </c>
    </row>
    <row r="627" spans="1:27" ht="15">
      <c r="A627" s="73" t="str">
        <f t="shared" si="229"/>
        <v>Jeans kolor ArmyIN</v>
      </c>
      <c r="B627" s="73" t="str">
        <f t="shared" si="230"/>
        <v>Jeans kolor Army</v>
      </c>
      <c r="C627" s="51" t="s">
        <v>18</v>
      </c>
      <c r="D627" s="63">
        <f>SUMIF(In!$B:$B,Stock!$B627,In!C:C)</f>
        <v>0</v>
      </c>
      <c r="E627" s="63">
        <f>SUMIF(In!$B:$B,Stock!$B627,In!D:D)+D629</f>
        <v>0</v>
      </c>
      <c r="F627" s="63">
        <f>SUMIF(In!$B:$B,Stock!$B627,In!E:E)+E629</f>
        <v>0</v>
      </c>
      <c r="G627" s="63">
        <f>SUMIF(In!$B:$B,Stock!$B627,In!F:F)+F629</f>
        <v>0</v>
      </c>
      <c r="H627" s="63">
        <f>SUMIF(In!$B:$B,Stock!$B627,In!G:G)+G629</f>
        <v>0</v>
      </c>
      <c r="I627" s="63">
        <f>SUMIF(In!$B:$B,Stock!$B627,In!H:H)+H629</f>
        <v>0</v>
      </c>
      <c r="J627" s="63">
        <f>SUMIF(In!$B:$B,Stock!$B627,In!I:I)+I629</f>
        <v>0</v>
      </c>
      <c r="K627" s="63">
        <f>SUMIF(In!$B:$B,Stock!$B627,In!J:J)+J629</f>
        <v>0</v>
      </c>
      <c r="L627" s="63">
        <f>SUMIF(In!$B:$B,Stock!$B627,In!K:K)+K629</f>
        <v>0</v>
      </c>
      <c r="M627" s="63">
        <f>SUMIF(In!$B:$B,Stock!$B627,In!L:L)+L629</f>
        <v>0</v>
      </c>
      <c r="N627" s="63">
        <f>SUMIF(In!$B:$B,Stock!$B627,In!M:M)+M629</f>
        <v>0</v>
      </c>
      <c r="O627" s="63">
        <f>SUMIF(In!$B:$B,Stock!$B627,In!N:N)+N629</f>
        <v>0</v>
      </c>
      <c r="P627" s="63">
        <f>SUMIF(In!$B:$B,Stock!$B627,In!O:O)+O629</f>
        <v>0</v>
      </c>
      <c r="Q627" s="63">
        <f>SUMIF(In!$B:$B,Stock!$B627,In!P:P)+P629</f>
        <v>0</v>
      </c>
      <c r="R627" s="63">
        <f>SUMIF(In!$B:$B,Stock!$B627,In!Q:Q)+Q629</f>
        <v>0</v>
      </c>
      <c r="S627" s="63">
        <f>SUMIF(In!$B:$B,Stock!$B627,In!R:R)+R629</f>
        <v>0</v>
      </c>
      <c r="T627" s="63">
        <f>SUMIF(In!$B:$B,Stock!$B627,In!S:S)+S629</f>
        <v>0</v>
      </c>
      <c r="U627" s="63">
        <f>SUMIF(In!$B:$B,Stock!$B627,In!T:T)+T629</f>
        <v>0</v>
      </c>
      <c r="W627" s="64">
        <f t="shared" si="228"/>
        <v>0</v>
      </c>
      <c r="Z627" s="64">
        <f t="shared" si="232"/>
        <v>213</v>
      </c>
      <c r="AA627" s="74" t="str">
        <f>VLOOKUP($Z627,Master!$A:$B,2,FALSE)</f>
        <v>Jeans kolor Army</v>
      </c>
    </row>
    <row r="628" spans="1:27" ht="15">
      <c r="A628" s="75" t="str">
        <f t="shared" si="229"/>
        <v>Jeans kolor ArmyOUT</v>
      </c>
      <c r="B628" s="75" t="str">
        <f t="shared" si="230"/>
        <v>Jeans kolor Army</v>
      </c>
      <c r="C628" s="52" t="s">
        <v>19</v>
      </c>
      <c r="D628" s="67">
        <f>SUMIF(Out!$B:$B,Stock!$B628,Out!C:C)</f>
        <v>0</v>
      </c>
      <c r="E628" s="67">
        <f>SUMIF(Out!$B:$B,Stock!$B628,Out!D:D)</f>
        <v>0</v>
      </c>
      <c r="F628" s="67">
        <f>SUMIF(Out!$B:$B,Stock!$B628,Out!E:E)</f>
        <v>0</v>
      </c>
      <c r="G628" s="67">
        <f>SUMIF(Out!$B:$B,Stock!$B628,Out!F:F)</f>
        <v>0</v>
      </c>
      <c r="H628" s="67">
        <f>SUMIF(Out!$B:$B,Stock!$B628,Out!G:G)</f>
        <v>0</v>
      </c>
      <c r="I628" s="67">
        <f>SUMIF(Out!$B:$B,Stock!$B628,Out!H:H)</f>
        <v>0</v>
      </c>
      <c r="J628" s="67">
        <f>SUMIF(Out!$B:$B,Stock!$B628,Out!I:I)</f>
        <v>0</v>
      </c>
      <c r="K628" s="67">
        <f>SUMIF(Out!$B:$B,Stock!$B628,Out!J:J)</f>
        <v>0</v>
      </c>
      <c r="L628" s="67">
        <f>SUMIF(Out!$B:$B,Stock!$B628,Out!K:K)</f>
        <v>0</v>
      </c>
      <c r="M628" s="67">
        <f>SUMIF(Out!$B:$B,Stock!$B628,Out!L:L)</f>
        <v>0</v>
      </c>
      <c r="N628" s="67">
        <f>SUMIF(Out!$B:$B,Stock!$B628,Out!M:M)</f>
        <v>0</v>
      </c>
      <c r="O628" s="67">
        <f>SUMIF(Out!$B:$B,Stock!$B628,Out!N:N)</f>
        <v>0</v>
      </c>
      <c r="P628" s="67">
        <f>SUMIF(Out!$B:$B,Stock!$B628,Out!O:O)</f>
        <v>0</v>
      </c>
      <c r="Q628" s="67">
        <f>SUMIF(Out!$B:$B,Stock!$B628,Out!P:P)</f>
        <v>0</v>
      </c>
      <c r="R628" s="67">
        <f>SUMIF(Out!$B:$B,Stock!$B628,Out!Q:Q)</f>
        <v>0</v>
      </c>
      <c r="S628" s="67">
        <f>SUMIF(Out!$B:$B,Stock!$B628,Out!R:R)</f>
        <v>0</v>
      </c>
      <c r="T628" s="67">
        <f>SUMIF(Out!$B:$B,Stock!$B628,Out!S:S)</f>
        <v>0</v>
      </c>
      <c r="U628" s="67">
        <f>SUMIF(Out!$B:$B,Stock!$B628,Out!T:T)</f>
        <v>0</v>
      </c>
      <c r="W628" s="68">
        <f t="shared" si="228"/>
        <v>0</v>
      </c>
      <c r="Z628" s="68">
        <f t="shared" si="232"/>
        <v>213</v>
      </c>
      <c r="AA628" s="76" t="str">
        <f>VLOOKUP($Z628,Master!$A:$B,2,FALSE)</f>
        <v>Jeans kolor Army</v>
      </c>
    </row>
    <row r="629" spans="1:27" ht="15">
      <c r="A629" s="77" t="str">
        <f t="shared" si="229"/>
        <v>Jeans kolor ArmyBALANCE</v>
      </c>
      <c r="B629" s="77" t="str">
        <f t="shared" si="230"/>
        <v>Jeans kolor Army</v>
      </c>
      <c r="C629" s="53" t="s">
        <v>118</v>
      </c>
      <c r="D629" s="54">
        <f t="shared" ref="D629:U629" si="247">D627-D628</f>
        <v>0</v>
      </c>
      <c r="E629" s="54">
        <f t="shared" si="247"/>
        <v>0</v>
      </c>
      <c r="F629" s="54">
        <f t="shared" si="247"/>
        <v>0</v>
      </c>
      <c r="G629" s="54">
        <f t="shared" si="247"/>
        <v>0</v>
      </c>
      <c r="H629" s="54">
        <f t="shared" si="247"/>
        <v>0</v>
      </c>
      <c r="I629" s="54">
        <f t="shared" si="247"/>
        <v>0</v>
      </c>
      <c r="J629" s="54">
        <f t="shared" si="247"/>
        <v>0</v>
      </c>
      <c r="K629" s="54">
        <f t="shared" si="247"/>
        <v>0</v>
      </c>
      <c r="L629" s="54">
        <f t="shared" si="247"/>
        <v>0</v>
      </c>
      <c r="M629" s="54">
        <f t="shared" si="247"/>
        <v>0</v>
      </c>
      <c r="N629" s="54">
        <f t="shared" si="247"/>
        <v>0</v>
      </c>
      <c r="O629" s="54">
        <f t="shared" si="247"/>
        <v>0</v>
      </c>
      <c r="P629" s="54">
        <f t="shared" si="247"/>
        <v>0</v>
      </c>
      <c r="Q629" s="54">
        <f t="shared" si="247"/>
        <v>0</v>
      </c>
      <c r="R629" s="54">
        <f t="shared" si="247"/>
        <v>0</v>
      </c>
      <c r="S629" s="54">
        <f t="shared" si="247"/>
        <v>0</v>
      </c>
      <c r="T629" s="54">
        <f t="shared" si="247"/>
        <v>0</v>
      </c>
      <c r="U629" s="54">
        <f t="shared" si="247"/>
        <v>0</v>
      </c>
      <c r="W629" s="71">
        <f t="shared" si="228"/>
        <v>0</v>
      </c>
      <c r="Z629" s="71">
        <f t="shared" si="232"/>
        <v>213</v>
      </c>
      <c r="AA629" s="78" t="str">
        <f>VLOOKUP($Z629,Master!$A:$B,2,FALSE)</f>
        <v>Jeans kolor Army</v>
      </c>
    </row>
    <row r="630" spans="1:27" ht="15">
      <c r="A630" s="73" t="str">
        <f t="shared" si="229"/>
        <v>0IN</v>
      </c>
      <c r="B630" s="73">
        <f t="shared" si="230"/>
        <v>0</v>
      </c>
      <c r="C630" s="51" t="s">
        <v>18</v>
      </c>
      <c r="D630" s="63">
        <f>SUMIF(In!$B:$B,Stock!$B630,In!C:C)</f>
        <v>0</v>
      </c>
      <c r="E630" s="63">
        <f>SUMIF(In!$B:$B,Stock!$B630,In!D:D)+D632</f>
        <v>0</v>
      </c>
      <c r="F630" s="63">
        <f>SUMIF(In!$B:$B,Stock!$B630,In!E:E)+E632</f>
        <v>0</v>
      </c>
      <c r="G630" s="63">
        <f>SUMIF(In!$B:$B,Stock!$B630,In!F:F)+F632</f>
        <v>0</v>
      </c>
      <c r="H630" s="63">
        <f>SUMIF(In!$B:$B,Stock!$B630,In!G:G)+G632</f>
        <v>0</v>
      </c>
      <c r="I630" s="63">
        <f>SUMIF(In!$B:$B,Stock!$B630,In!H:H)+H632</f>
        <v>0</v>
      </c>
      <c r="J630" s="63">
        <f>SUMIF(In!$B:$B,Stock!$B630,In!I:I)+I632</f>
        <v>0</v>
      </c>
      <c r="K630" s="63">
        <f>SUMIF(In!$B:$B,Stock!$B630,In!J:J)+J632</f>
        <v>0</v>
      </c>
      <c r="L630" s="63">
        <f>SUMIF(In!$B:$B,Stock!$B630,In!K:K)+K632</f>
        <v>0</v>
      </c>
      <c r="M630" s="63">
        <f>SUMIF(In!$B:$B,Stock!$B630,In!L:L)+L632</f>
        <v>0</v>
      </c>
      <c r="N630" s="63">
        <f>SUMIF(In!$B:$B,Stock!$B630,In!M:M)+M632</f>
        <v>0</v>
      </c>
      <c r="O630" s="63">
        <f>SUMIF(In!$B:$B,Stock!$B630,In!N:N)+N632</f>
        <v>0</v>
      </c>
      <c r="P630" s="63">
        <f>SUMIF(In!$B:$B,Stock!$B630,In!O:O)+O632</f>
        <v>0</v>
      </c>
      <c r="Q630" s="63">
        <f>SUMIF(In!$B:$B,Stock!$B630,In!P:P)+P632</f>
        <v>0</v>
      </c>
      <c r="R630" s="63">
        <f>SUMIF(In!$B:$B,Stock!$B630,In!Q:Q)+Q632</f>
        <v>0</v>
      </c>
      <c r="S630" s="63">
        <f>SUMIF(In!$B:$B,Stock!$B630,In!R:R)+R632</f>
        <v>0</v>
      </c>
      <c r="T630" s="63">
        <f>SUMIF(In!$B:$B,Stock!$B630,In!S:S)+S632</f>
        <v>0</v>
      </c>
      <c r="U630" s="63">
        <f>SUMIF(In!$B:$B,Stock!$B630,In!T:T)+T632</f>
        <v>0</v>
      </c>
      <c r="W630" s="64">
        <f t="shared" si="228"/>
        <v>0</v>
      </c>
      <c r="Z630" s="64">
        <f t="shared" si="232"/>
        <v>214</v>
      </c>
      <c r="AA630" s="74">
        <f>VLOOKUP($Z630,Master!$A:$B,2,FALSE)</f>
        <v>0</v>
      </c>
    </row>
    <row r="631" spans="1:27" ht="15">
      <c r="A631" s="75" t="str">
        <f t="shared" si="229"/>
        <v>0OUT</v>
      </c>
      <c r="B631" s="75">
        <f t="shared" si="230"/>
        <v>0</v>
      </c>
      <c r="C631" s="52" t="s">
        <v>19</v>
      </c>
      <c r="D631" s="67">
        <f>SUMIF(Out!$B:$B,Stock!$B631,Out!C:C)</f>
        <v>0</v>
      </c>
      <c r="E631" s="67">
        <f>SUMIF(Out!$B:$B,Stock!$B631,Out!D:D)</f>
        <v>0</v>
      </c>
      <c r="F631" s="67">
        <f>SUMIF(Out!$B:$B,Stock!$B631,Out!E:E)</f>
        <v>0</v>
      </c>
      <c r="G631" s="67">
        <f>SUMIF(Out!$B:$B,Stock!$B631,Out!F:F)</f>
        <v>0</v>
      </c>
      <c r="H631" s="67">
        <f>SUMIF(Out!$B:$B,Stock!$B631,Out!G:G)</f>
        <v>0</v>
      </c>
      <c r="I631" s="67">
        <f>SUMIF(Out!$B:$B,Stock!$B631,Out!H:H)</f>
        <v>0</v>
      </c>
      <c r="J631" s="67">
        <f>SUMIF(Out!$B:$B,Stock!$B631,Out!I:I)</f>
        <v>0</v>
      </c>
      <c r="K631" s="67">
        <f>SUMIF(Out!$B:$B,Stock!$B631,Out!J:J)</f>
        <v>0</v>
      </c>
      <c r="L631" s="67">
        <f>SUMIF(Out!$B:$B,Stock!$B631,Out!K:K)</f>
        <v>0</v>
      </c>
      <c r="M631" s="67">
        <f>SUMIF(Out!$B:$B,Stock!$B631,Out!L:L)</f>
        <v>0</v>
      </c>
      <c r="N631" s="67">
        <f>SUMIF(Out!$B:$B,Stock!$B631,Out!M:M)</f>
        <v>0</v>
      </c>
      <c r="O631" s="67">
        <f>SUMIF(Out!$B:$B,Stock!$B631,Out!N:N)</f>
        <v>0</v>
      </c>
      <c r="P631" s="67">
        <f>SUMIF(Out!$B:$B,Stock!$B631,Out!O:O)</f>
        <v>0</v>
      </c>
      <c r="Q631" s="67">
        <f>SUMIF(Out!$B:$B,Stock!$B631,Out!P:P)</f>
        <v>0</v>
      </c>
      <c r="R631" s="67">
        <f>SUMIF(Out!$B:$B,Stock!$B631,Out!Q:Q)</f>
        <v>0</v>
      </c>
      <c r="S631" s="67">
        <f>SUMIF(Out!$B:$B,Stock!$B631,Out!R:R)</f>
        <v>0</v>
      </c>
      <c r="T631" s="67">
        <f>SUMIF(Out!$B:$B,Stock!$B631,Out!S:S)</f>
        <v>0</v>
      </c>
      <c r="U631" s="67">
        <f>SUMIF(Out!$B:$B,Stock!$B631,Out!T:T)</f>
        <v>0</v>
      </c>
      <c r="W631" s="68">
        <f t="shared" si="228"/>
        <v>0</v>
      </c>
      <c r="Z631" s="68">
        <f t="shared" si="232"/>
        <v>214</v>
      </c>
      <c r="AA631" s="76">
        <f>VLOOKUP($Z631,Master!$A:$B,2,FALSE)</f>
        <v>0</v>
      </c>
    </row>
    <row r="632" spans="1:27" ht="15">
      <c r="A632" s="77" t="str">
        <f t="shared" si="229"/>
        <v>0BALANCE</v>
      </c>
      <c r="B632" s="77">
        <f t="shared" si="230"/>
        <v>0</v>
      </c>
      <c r="C632" s="53" t="s">
        <v>118</v>
      </c>
      <c r="D632" s="54">
        <f t="shared" ref="D632:U632" si="248">D630-D631</f>
        <v>0</v>
      </c>
      <c r="E632" s="54">
        <f t="shared" si="248"/>
        <v>0</v>
      </c>
      <c r="F632" s="54">
        <f t="shared" si="248"/>
        <v>0</v>
      </c>
      <c r="G632" s="54">
        <f t="shared" si="248"/>
        <v>0</v>
      </c>
      <c r="H632" s="54">
        <f t="shared" si="248"/>
        <v>0</v>
      </c>
      <c r="I632" s="54">
        <f t="shared" si="248"/>
        <v>0</v>
      </c>
      <c r="J632" s="54">
        <f t="shared" si="248"/>
        <v>0</v>
      </c>
      <c r="K632" s="54">
        <f t="shared" si="248"/>
        <v>0</v>
      </c>
      <c r="L632" s="54">
        <f t="shared" si="248"/>
        <v>0</v>
      </c>
      <c r="M632" s="54">
        <f t="shared" si="248"/>
        <v>0</v>
      </c>
      <c r="N632" s="54">
        <f t="shared" si="248"/>
        <v>0</v>
      </c>
      <c r="O632" s="54">
        <f t="shared" si="248"/>
        <v>0</v>
      </c>
      <c r="P632" s="54">
        <f t="shared" si="248"/>
        <v>0</v>
      </c>
      <c r="Q632" s="54">
        <f t="shared" si="248"/>
        <v>0</v>
      </c>
      <c r="R632" s="54">
        <f t="shared" si="248"/>
        <v>0</v>
      </c>
      <c r="S632" s="54">
        <f t="shared" si="248"/>
        <v>0</v>
      </c>
      <c r="T632" s="54">
        <f t="shared" si="248"/>
        <v>0</v>
      </c>
      <c r="U632" s="54">
        <f t="shared" si="248"/>
        <v>0</v>
      </c>
      <c r="W632" s="71">
        <f t="shared" si="228"/>
        <v>0</v>
      </c>
      <c r="Z632" s="71">
        <f t="shared" si="232"/>
        <v>214</v>
      </c>
      <c r="AA632" s="78">
        <f>VLOOKUP($Z632,Master!$A:$B,2,FALSE)</f>
        <v>0</v>
      </c>
    </row>
    <row r="633" spans="1:27" ht="15">
      <c r="A633" s="73" t="str">
        <f t="shared" si="229"/>
        <v>0IN</v>
      </c>
      <c r="B633" s="73">
        <f t="shared" si="230"/>
        <v>0</v>
      </c>
      <c r="C633" s="51" t="s">
        <v>18</v>
      </c>
      <c r="D633" s="63">
        <f>SUMIF(In!$B:$B,Stock!$B633,In!C:C)</f>
        <v>0</v>
      </c>
      <c r="E633" s="63">
        <f>SUMIF(In!$B:$B,Stock!$B633,In!D:D)+D635</f>
        <v>0</v>
      </c>
      <c r="F633" s="63">
        <f>SUMIF(In!$B:$B,Stock!$B633,In!E:E)+E635</f>
        <v>0</v>
      </c>
      <c r="G633" s="63">
        <f>SUMIF(In!$B:$B,Stock!$B633,In!F:F)+F635</f>
        <v>0</v>
      </c>
      <c r="H633" s="63">
        <f>SUMIF(In!$B:$B,Stock!$B633,In!G:G)+G635</f>
        <v>0</v>
      </c>
      <c r="I633" s="63">
        <f>SUMIF(In!$B:$B,Stock!$B633,In!H:H)+H635</f>
        <v>0</v>
      </c>
      <c r="J633" s="63">
        <f>SUMIF(In!$B:$B,Stock!$B633,In!I:I)+I635</f>
        <v>0</v>
      </c>
      <c r="K633" s="63">
        <f>SUMIF(In!$B:$B,Stock!$B633,In!J:J)+J635</f>
        <v>0</v>
      </c>
      <c r="L633" s="63">
        <f>SUMIF(In!$B:$B,Stock!$B633,In!K:K)+K635</f>
        <v>0</v>
      </c>
      <c r="M633" s="63">
        <f>SUMIF(In!$B:$B,Stock!$B633,In!L:L)+L635</f>
        <v>0</v>
      </c>
      <c r="N633" s="63">
        <f>SUMIF(In!$B:$B,Stock!$B633,In!M:M)+M635</f>
        <v>0</v>
      </c>
      <c r="O633" s="63">
        <f>SUMIF(In!$B:$B,Stock!$B633,In!N:N)+N635</f>
        <v>0</v>
      </c>
      <c r="P633" s="63">
        <f>SUMIF(In!$B:$B,Stock!$B633,In!O:O)+O635</f>
        <v>0</v>
      </c>
      <c r="Q633" s="63">
        <f>SUMIF(In!$B:$B,Stock!$B633,In!P:P)+P635</f>
        <v>0</v>
      </c>
      <c r="R633" s="63">
        <f>SUMIF(In!$B:$B,Stock!$B633,In!Q:Q)+Q635</f>
        <v>0</v>
      </c>
      <c r="S633" s="63">
        <f>SUMIF(In!$B:$B,Stock!$B633,In!R:R)+R635</f>
        <v>0</v>
      </c>
      <c r="T633" s="63">
        <f>SUMIF(In!$B:$B,Stock!$B633,In!S:S)+S635</f>
        <v>0</v>
      </c>
      <c r="U633" s="63">
        <f>SUMIF(In!$B:$B,Stock!$B633,In!T:T)+T635</f>
        <v>0</v>
      </c>
      <c r="W633" s="64">
        <f t="shared" si="228"/>
        <v>0</v>
      </c>
      <c r="Z633" s="64">
        <f t="shared" si="232"/>
        <v>215</v>
      </c>
      <c r="AA633" s="74">
        <f>VLOOKUP($Z633,Master!$A:$B,2,FALSE)</f>
        <v>0</v>
      </c>
    </row>
    <row r="634" spans="1:27" ht="15">
      <c r="A634" s="75" t="str">
        <f t="shared" si="229"/>
        <v>0OUT</v>
      </c>
      <c r="B634" s="75">
        <f t="shared" si="230"/>
        <v>0</v>
      </c>
      <c r="C634" s="52" t="s">
        <v>19</v>
      </c>
      <c r="D634" s="67">
        <f>SUMIF(Out!$B:$B,Stock!$B634,Out!C:C)</f>
        <v>0</v>
      </c>
      <c r="E634" s="67">
        <f>SUMIF(Out!$B:$B,Stock!$B634,Out!D:D)</f>
        <v>0</v>
      </c>
      <c r="F634" s="67">
        <f>SUMIF(Out!$B:$B,Stock!$B634,Out!E:E)</f>
        <v>0</v>
      </c>
      <c r="G634" s="67">
        <f>SUMIF(Out!$B:$B,Stock!$B634,Out!F:F)</f>
        <v>0</v>
      </c>
      <c r="H634" s="67">
        <f>SUMIF(Out!$B:$B,Stock!$B634,Out!G:G)</f>
        <v>0</v>
      </c>
      <c r="I634" s="67">
        <f>SUMIF(Out!$B:$B,Stock!$B634,Out!H:H)</f>
        <v>0</v>
      </c>
      <c r="J634" s="67">
        <f>SUMIF(Out!$B:$B,Stock!$B634,Out!I:I)</f>
        <v>0</v>
      </c>
      <c r="K634" s="67">
        <f>SUMIF(Out!$B:$B,Stock!$B634,Out!J:J)</f>
        <v>0</v>
      </c>
      <c r="L634" s="67">
        <f>SUMIF(Out!$B:$B,Stock!$B634,Out!K:K)</f>
        <v>0</v>
      </c>
      <c r="M634" s="67">
        <f>SUMIF(Out!$B:$B,Stock!$B634,Out!L:L)</f>
        <v>0</v>
      </c>
      <c r="N634" s="67">
        <f>SUMIF(Out!$B:$B,Stock!$B634,Out!M:M)</f>
        <v>0</v>
      </c>
      <c r="O634" s="67">
        <f>SUMIF(Out!$B:$B,Stock!$B634,Out!N:N)</f>
        <v>0</v>
      </c>
      <c r="P634" s="67">
        <f>SUMIF(Out!$B:$B,Stock!$B634,Out!O:O)</f>
        <v>0</v>
      </c>
      <c r="Q634" s="67">
        <f>SUMIF(Out!$B:$B,Stock!$B634,Out!P:P)</f>
        <v>0</v>
      </c>
      <c r="R634" s="67">
        <f>SUMIF(Out!$B:$B,Stock!$B634,Out!Q:Q)</f>
        <v>0</v>
      </c>
      <c r="S634" s="67">
        <f>SUMIF(Out!$B:$B,Stock!$B634,Out!R:R)</f>
        <v>0</v>
      </c>
      <c r="T634" s="67">
        <f>SUMIF(Out!$B:$B,Stock!$B634,Out!S:S)</f>
        <v>0</v>
      </c>
      <c r="U634" s="67">
        <f>SUMIF(Out!$B:$B,Stock!$B634,Out!T:T)</f>
        <v>0</v>
      </c>
      <c r="W634" s="68">
        <f t="shared" si="228"/>
        <v>0</v>
      </c>
      <c r="Z634" s="68">
        <f t="shared" si="232"/>
        <v>215</v>
      </c>
      <c r="AA634" s="76">
        <f>VLOOKUP($Z634,Master!$A:$B,2,FALSE)</f>
        <v>0</v>
      </c>
    </row>
    <row r="635" spans="1:27" ht="15">
      <c r="A635" s="77" t="str">
        <f t="shared" si="229"/>
        <v>0BALANCE</v>
      </c>
      <c r="B635" s="77">
        <f t="shared" si="230"/>
        <v>0</v>
      </c>
      <c r="C635" s="53" t="s">
        <v>118</v>
      </c>
      <c r="D635" s="54">
        <f t="shared" ref="D635:U635" si="249">D633-D634</f>
        <v>0</v>
      </c>
      <c r="E635" s="54">
        <f t="shared" si="249"/>
        <v>0</v>
      </c>
      <c r="F635" s="54">
        <f t="shared" si="249"/>
        <v>0</v>
      </c>
      <c r="G635" s="54">
        <f t="shared" si="249"/>
        <v>0</v>
      </c>
      <c r="H635" s="54">
        <f t="shared" si="249"/>
        <v>0</v>
      </c>
      <c r="I635" s="54">
        <f t="shared" si="249"/>
        <v>0</v>
      </c>
      <c r="J635" s="54">
        <f t="shared" si="249"/>
        <v>0</v>
      </c>
      <c r="K635" s="54">
        <f t="shared" si="249"/>
        <v>0</v>
      </c>
      <c r="L635" s="54">
        <f t="shared" si="249"/>
        <v>0</v>
      </c>
      <c r="M635" s="54">
        <f t="shared" si="249"/>
        <v>0</v>
      </c>
      <c r="N635" s="54">
        <f t="shared" si="249"/>
        <v>0</v>
      </c>
      <c r="O635" s="54">
        <f t="shared" si="249"/>
        <v>0</v>
      </c>
      <c r="P635" s="54">
        <f t="shared" si="249"/>
        <v>0</v>
      </c>
      <c r="Q635" s="54">
        <f t="shared" si="249"/>
        <v>0</v>
      </c>
      <c r="R635" s="54">
        <f t="shared" si="249"/>
        <v>0</v>
      </c>
      <c r="S635" s="54">
        <f t="shared" si="249"/>
        <v>0</v>
      </c>
      <c r="T635" s="54">
        <f t="shared" si="249"/>
        <v>0</v>
      </c>
      <c r="U635" s="54">
        <f t="shared" si="249"/>
        <v>0</v>
      </c>
      <c r="W635" s="71">
        <f t="shared" si="228"/>
        <v>0</v>
      </c>
      <c r="Z635" s="71">
        <f t="shared" si="232"/>
        <v>215</v>
      </c>
      <c r="AA635" s="78">
        <f>VLOOKUP($Z635,Master!$A:$B,2,FALSE)</f>
        <v>0</v>
      </c>
    </row>
    <row r="636" spans="1:27" ht="15">
      <c r="A636" s="73" t="str">
        <f t="shared" si="229"/>
        <v>Celana CBIN</v>
      </c>
      <c r="B636" s="73" t="str">
        <f t="shared" si="230"/>
        <v>Celana CB</v>
      </c>
      <c r="C636" s="51" t="s">
        <v>18</v>
      </c>
      <c r="D636" s="63">
        <f>SUMIF(In!$B:$B,Stock!$B636,In!C:C)</f>
        <v>0</v>
      </c>
      <c r="E636" s="63">
        <f>SUMIF(In!$B:$B,Stock!$B636,In!D:D)+D638</f>
        <v>0</v>
      </c>
      <c r="F636" s="63">
        <f>SUMIF(In!$B:$B,Stock!$B636,In!E:E)+E638</f>
        <v>0</v>
      </c>
      <c r="G636" s="63">
        <f>SUMIF(In!$B:$B,Stock!$B636,In!F:F)+F638</f>
        <v>0</v>
      </c>
      <c r="H636" s="63">
        <f>SUMIF(In!$B:$B,Stock!$B636,In!G:G)+G638</f>
        <v>0</v>
      </c>
      <c r="I636" s="63">
        <f>SUMIF(In!$B:$B,Stock!$B636,In!H:H)+H638</f>
        <v>0</v>
      </c>
      <c r="J636" s="63">
        <f>SUMIF(In!$B:$B,Stock!$B636,In!I:I)+I638</f>
        <v>0</v>
      </c>
      <c r="K636" s="63">
        <f>SUMIF(In!$B:$B,Stock!$B636,In!J:J)+J638</f>
        <v>0</v>
      </c>
      <c r="L636" s="63">
        <f>SUMIF(In!$B:$B,Stock!$B636,In!K:K)+K638</f>
        <v>0</v>
      </c>
      <c r="M636" s="63">
        <f>SUMIF(In!$B:$B,Stock!$B636,In!L:L)+L638</f>
        <v>0</v>
      </c>
      <c r="N636" s="63">
        <f>SUMIF(In!$B:$B,Stock!$B636,In!M:M)+M638</f>
        <v>0</v>
      </c>
      <c r="O636" s="63">
        <f>SUMIF(In!$B:$B,Stock!$B636,In!N:N)+N638</f>
        <v>0</v>
      </c>
      <c r="P636" s="63">
        <f>SUMIF(In!$B:$B,Stock!$B636,In!O:O)+O638</f>
        <v>0</v>
      </c>
      <c r="Q636" s="63">
        <f>SUMIF(In!$B:$B,Stock!$B636,In!P:P)+P638</f>
        <v>0</v>
      </c>
      <c r="R636" s="63">
        <f>SUMIF(In!$B:$B,Stock!$B636,In!Q:Q)+Q638</f>
        <v>0</v>
      </c>
      <c r="S636" s="63">
        <f>SUMIF(In!$B:$B,Stock!$B636,In!R:R)+R638</f>
        <v>0</v>
      </c>
      <c r="T636" s="63">
        <f>SUMIF(In!$B:$B,Stock!$B636,In!S:S)+S638</f>
        <v>0</v>
      </c>
      <c r="U636" s="63">
        <f>SUMIF(In!$B:$B,Stock!$B636,In!T:T)+T638</f>
        <v>0</v>
      </c>
      <c r="W636" s="64">
        <f t="shared" si="228"/>
        <v>0</v>
      </c>
      <c r="Z636" s="64">
        <f t="shared" si="232"/>
        <v>216</v>
      </c>
      <c r="AA636" s="74" t="str">
        <f>VLOOKUP($Z636,Master!$A:$B,2,FALSE)</f>
        <v>Celana CB</v>
      </c>
    </row>
    <row r="637" spans="1:27" ht="15">
      <c r="A637" s="75" t="str">
        <f t="shared" si="229"/>
        <v>Celana CBOUT</v>
      </c>
      <c r="B637" s="75" t="str">
        <f t="shared" si="230"/>
        <v>Celana CB</v>
      </c>
      <c r="C637" s="52" t="s">
        <v>19</v>
      </c>
      <c r="D637" s="67">
        <f>SUMIF(Out!$B:$B,Stock!$B637,Out!C:C)</f>
        <v>0</v>
      </c>
      <c r="E637" s="67">
        <f>SUMIF(Out!$B:$B,Stock!$B637,Out!D:D)</f>
        <v>0</v>
      </c>
      <c r="F637" s="67">
        <f>SUMIF(Out!$B:$B,Stock!$B637,Out!E:E)</f>
        <v>0</v>
      </c>
      <c r="G637" s="67">
        <f>SUMIF(Out!$B:$B,Stock!$B637,Out!F:F)</f>
        <v>0</v>
      </c>
      <c r="H637" s="67">
        <f>SUMIF(Out!$B:$B,Stock!$B637,Out!G:G)</f>
        <v>0</v>
      </c>
      <c r="I637" s="67">
        <f>SUMIF(Out!$B:$B,Stock!$B637,Out!H:H)</f>
        <v>0</v>
      </c>
      <c r="J637" s="67">
        <f>SUMIF(Out!$B:$B,Stock!$B637,Out!I:I)</f>
        <v>0</v>
      </c>
      <c r="K637" s="67">
        <f>SUMIF(Out!$B:$B,Stock!$B637,Out!J:J)</f>
        <v>0</v>
      </c>
      <c r="L637" s="67">
        <f>SUMIF(Out!$B:$B,Stock!$B637,Out!K:K)</f>
        <v>0</v>
      </c>
      <c r="M637" s="67">
        <f>SUMIF(Out!$B:$B,Stock!$B637,Out!L:L)</f>
        <v>0</v>
      </c>
      <c r="N637" s="67">
        <f>SUMIF(Out!$B:$B,Stock!$B637,Out!M:M)</f>
        <v>0</v>
      </c>
      <c r="O637" s="67">
        <f>SUMIF(Out!$B:$B,Stock!$B637,Out!N:N)</f>
        <v>0</v>
      </c>
      <c r="P637" s="67">
        <f>SUMIF(Out!$B:$B,Stock!$B637,Out!O:O)</f>
        <v>0</v>
      </c>
      <c r="Q637" s="67">
        <f>SUMIF(Out!$B:$B,Stock!$B637,Out!P:P)</f>
        <v>0</v>
      </c>
      <c r="R637" s="67">
        <f>SUMIF(Out!$B:$B,Stock!$B637,Out!Q:Q)</f>
        <v>0</v>
      </c>
      <c r="S637" s="67">
        <f>SUMIF(Out!$B:$B,Stock!$B637,Out!R:R)</f>
        <v>0</v>
      </c>
      <c r="T637" s="67">
        <f>SUMIF(Out!$B:$B,Stock!$B637,Out!S:S)</f>
        <v>0</v>
      </c>
      <c r="U637" s="67">
        <f>SUMIF(Out!$B:$B,Stock!$B637,Out!T:T)</f>
        <v>0</v>
      </c>
      <c r="W637" s="68">
        <f t="shared" si="228"/>
        <v>0</v>
      </c>
      <c r="Z637" s="68">
        <f t="shared" si="232"/>
        <v>216</v>
      </c>
      <c r="AA637" s="76" t="str">
        <f>VLOOKUP($Z637,Master!$A:$B,2,FALSE)</f>
        <v>Celana CB</v>
      </c>
    </row>
    <row r="638" spans="1:27" ht="15">
      <c r="A638" s="77" t="str">
        <f t="shared" si="229"/>
        <v>Celana CBBALANCE</v>
      </c>
      <c r="B638" s="77" t="str">
        <f t="shared" si="230"/>
        <v>Celana CB</v>
      </c>
      <c r="C638" s="53" t="s">
        <v>118</v>
      </c>
      <c r="D638" s="54">
        <f t="shared" ref="D638:U638" si="250">D636-D637</f>
        <v>0</v>
      </c>
      <c r="E638" s="54">
        <f t="shared" si="250"/>
        <v>0</v>
      </c>
      <c r="F638" s="54">
        <f t="shared" si="250"/>
        <v>0</v>
      </c>
      <c r="G638" s="54">
        <f t="shared" si="250"/>
        <v>0</v>
      </c>
      <c r="H638" s="54">
        <f t="shared" si="250"/>
        <v>0</v>
      </c>
      <c r="I638" s="54">
        <f t="shared" si="250"/>
        <v>0</v>
      </c>
      <c r="J638" s="54">
        <f t="shared" si="250"/>
        <v>0</v>
      </c>
      <c r="K638" s="54">
        <f t="shared" si="250"/>
        <v>0</v>
      </c>
      <c r="L638" s="54">
        <f t="shared" si="250"/>
        <v>0</v>
      </c>
      <c r="M638" s="54">
        <f t="shared" si="250"/>
        <v>0</v>
      </c>
      <c r="N638" s="54">
        <f t="shared" si="250"/>
        <v>0</v>
      </c>
      <c r="O638" s="54">
        <f t="shared" si="250"/>
        <v>0</v>
      </c>
      <c r="P638" s="54">
        <f t="shared" si="250"/>
        <v>0</v>
      </c>
      <c r="Q638" s="54">
        <f t="shared" si="250"/>
        <v>0</v>
      </c>
      <c r="R638" s="54">
        <f t="shared" si="250"/>
        <v>0</v>
      </c>
      <c r="S638" s="54">
        <f t="shared" si="250"/>
        <v>0</v>
      </c>
      <c r="T638" s="54">
        <f t="shared" si="250"/>
        <v>0</v>
      </c>
      <c r="U638" s="54">
        <f t="shared" si="250"/>
        <v>0</v>
      </c>
      <c r="W638" s="71">
        <f t="shared" si="228"/>
        <v>0</v>
      </c>
      <c r="Z638" s="71">
        <f t="shared" si="232"/>
        <v>216</v>
      </c>
      <c r="AA638" s="78" t="str">
        <f>VLOOKUP($Z638,Master!$A:$B,2,FALSE)</f>
        <v>Celana CB</v>
      </c>
    </row>
    <row r="639" spans="1:27" ht="15">
      <c r="A639" s="73" t="str">
        <f t="shared" si="229"/>
        <v>Celana Kanvas DewasaIN</v>
      </c>
      <c r="B639" s="73" t="str">
        <f t="shared" si="230"/>
        <v>Celana Kanvas Dewasa</v>
      </c>
      <c r="C639" s="51" t="s">
        <v>18</v>
      </c>
      <c r="D639" s="63">
        <f>SUMIF(In!$B:$B,Stock!$B639,In!C:C)</f>
        <v>0</v>
      </c>
      <c r="E639" s="63">
        <f>SUMIF(In!$B:$B,Stock!$B639,In!D:D)+D641</f>
        <v>0</v>
      </c>
      <c r="F639" s="63">
        <f>SUMIF(In!$B:$B,Stock!$B639,In!E:E)+E641</f>
        <v>0</v>
      </c>
      <c r="G639" s="63">
        <f>SUMIF(In!$B:$B,Stock!$B639,In!F:F)+F641</f>
        <v>0</v>
      </c>
      <c r="H639" s="63">
        <f>SUMIF(In!$B:$B,Stock!$B639,In!G:G)+G641</f>
        <v>0</v>
      </c>
      <c r="I639" s="63">
        <f>SUMIF(In!$B:$B,Stock!$B639,In!H:H)+H641</f>
        <v>0</v>
      </c>
      <c r="J639" s="63">
        <f>SUMIF(In!$B:$B,Stock!$B639,In!I:I)+I641</f>
        <v>0</v>
      </c>
      <c r="K639" s="63">
        <f>SUMIF(In!$B:$B,Stock!$B639,In!J:J)+J641</f>
        <v>0</v>
      </c>
      <c r="L639" s="63">
        <f>SUMIF(In!$B:$B,Stock!$B639,In!K:K)+K641</f>
        <v>0</v>
      </c>
      <c r="M639" s="63">
        <f>SUMIF(In!$B:$B,Stock!$B639,In!L:L)+L641</f>
        <v>0</v>
      </c>
      <c r="N639" s="63">
        <f>SUMIF(In!$B:$B,Stock!$B639,In!M:M)+M641</f>
        <v>0</v>
      </c>
      <c r="O639" s="63">
        <f>SUMIF(In!$B:$B,Stock!$B639,In!N:N)+N641</f>
        <v>0</v>
      </c>
      <c r="P639" s="63">
        <f>SUMIF(In!$B:$B,Stock!$B639,In!O:O)+O641</f>
        <v>0</v>
      </c>
      <c r="Q639" s="63">
        <f>SUMIF(In!$B:$B,Stock!$B639,In!P:P)+P641</f>
        <v>0</v>
      </c>
      <c r="R639" s="63">
        <f>SUMIF(In!$B:$B,Stock!$B639,In!Q:Q)+Q641</f>
        <v>0</v>
      </c>
      <c r="S639" s="63">
        <f>SUMIF(In!$B:$B,Stock!$B639,In!R:R)+R641</f>
        <v>0</v>
      </c>
      <c r="T639" s="63">
        <f>SUMIF(In!$B:$B,Stock!$B639,In!S:S)+S641</f>
        <v>0</v>
      </c>
      <c r="U639" s="63">
        <f>SUMIF(In!$B:$B,Stock!$B639,In!T:T)+T641</f>
        <v>0</v>
      </c>
      <c r="W639" s="64">
        <f t="shared" si="228"/>
        <v>0</v>
      </c>
      <c r="Z639" s="64">
        <f t="shared" si="232"/>
        <v>217</v>
      </c>
      <c r="AA639" s="74" t="str">
        <f>VLOOKUP($Z639,Master!$A:$B,2,FALSE)</f>
        <v>Celana Kanvas Dewasa</v>
      </c>
    </row>
    <row r="640" spans="1:27" ht="15">
      <c r="A640" s="75" t="str">
        <f t="shared" si="229"/>
        <v>Celana Kanvas DewasaOUT</v>
      </c>
      <c r="B640" s="75" t="str">
        <f t="shared" si="230"/>
        <v>Celana Kanvas Dewasa</v>
      </c>
      <c r="C640" s="52" t="s">
        <v>19</v>
      </c>
      <c r="D640" s="67">
        <f>SUMIF(Out!$B:$B,Stock!$B640,Out!C:C)</f>
        <v>0</v>
      </c>
      <c r="E640" s="67">
        <f>SUMIF(Out!$B:$B,Stock!$B640,Out!D:D)</f>
        <v>0</v>
      </c>
      <c r="F640" s="67">
        <f>SUMIF(Out!$B:$B,Stock!$B640,Out!E:E)</f>
        <v>0</v>
      </c>
      <c r="G640" s="67">
        <f>SUMIF(Out!$B:$B,Stock!$B640,Out!F:F)</f>
        <v>0</v>
      </c>
      <c r="H640" s="67">
        <f>SUMIF(Out!$B:$B,Stock!$B640,Out!G:G)</f>
        <v>0</v>
      </c>
      <c r="I640" s="67">
        <f>SUMIF(Out!$B:$B,Stock!$B640,Out!H:H)</f>
        <v>0</v>
      </c>
      <c r="J640" s="67">
        <f>SUMIF(Out!$B:$B,Stock!$B640,Out!I:I)</f>
        <v>0</v>
      </c>
      <c r="K640" s="67">
        <f>SUMIF(Out!$B:$B,Stock!$B640,Out!J:J)</f>
        <v>0</v>
      </c>
      <c r="L640" s="67">
        <f>SUMIF(Out!$B:$B,Stock!$B640,Out!K:K)</f>
        <v>0</v>
      </c>
      <c r="M640" s="67">
        <f>SUMIF(Out!$B:$B,Stock!$B640,Out!L:L)</f>
        <v>0</v>
      </c>
      <c r="N640" s="67">
        <f>SUMIF(Out!$B:$B,Stock!$B640,Out!M:M)</f>
        <v>0</v>
      </c>
      <c r="O640" s="67">
        <f>SUMIF(Out!$B:$B,Stock!$B640,Out!N:N)</f>
        <v>0</v>
      </c>
      <c r="P640" s="67">
        <f>SUMIF(Out!$B:$B,Stock!$B640,Out!O:O)</f>
        <v>0</v>
      </c>
      <c r="Q640" s="67">
        <f>SUMIF(Out!$B:$B,Stock!$B640,Out!P:P)</f>
        <v>0</v>
      </c>
      <c r="R640" s="67">
        <f>SUMIF(Out!$B:$B,Stock!$B640,Out!Q:Q)</f>
        <v>0</v>
      </c>
      <c r="S640" s="67">
        <f>SUMIF(Out!$B:$B,Stock!$B640,Out!R:R)</f>
        <v>0</v>
      </c>
      <c r="T640" s="67">
        <f>SUMIF(Out!$B:$B,Stock!$B640,Out!S:S)</f>
        <v>0</v>
      </c>
      <c r="U640" s="67">
        <f>SUMIF(Out!$B:$B,Stock!$B640,Out!T:T)</f>
        <v>0</v>
      </c>
      <c r="W640" s="68">
        <f t="shared" si="228"/>
        <v>0</v>
      </c>
      <c r="Z640" s="68">
        <f t="shared" si="232"/>
        <v>217</v>
      </c>
      <c r="AA640" s="76" t="str">
        <f>VLOOKUP($Z640,Master!$A:$B,2,FALSE)</f>
        <v>Celana Kanvas Dewasa</v>
      </c>
    </row>
    <row r="641" spans="1:27" ht="15">
      <c r="A641" s="77" t="str">
        <f t="shared" si="229"/>
        <v>Celana Kanvas DewasaBALANCE</v>
      </c>
      <c r="B641" s="77" t="str">
        <f t="shared" si="230"/>
        <v>Celana Kanvas Dewasa</v>
      </c>
      <c r="C641" s="53" t="s">
        <v>118</v>
      </c>
      <c r="D641" s="54">
        <f t="shared" ref="D641:U641" si="251">D639-D640</f>
        <v>0</v>
      </c>
      <c r="E641" s="54">
        <f t="shared" si="251"/>
        <v>0</v>
      </c>
      <c r="F641" s="54">
        <f t="shared" si="251"/>
        <v>0</v>
      </c>
      <c r="G641" s="54">
        <f t="shared" si="251"/>
        <v>0</v>
      </c>
      <c r="H641" s="54">
        <f t="shared" si="251"/>
        <v>0</v>
      </c>
      <c r="I641" s="54">
        <f t="shared" si="251"/>
        <v>0</v>
      </c>
      <c r="J641" s="54">
        <f t="shared" si="251"/>
        <v>0</v>
      </c>
      <c r="K641" s="54">
        <f t="shared" si="251"/>
        <v>0</v>
      </c>
      <c r="L641" s="54">
        <f t="shared" si="251"/>
        <v>0</v>
      </c>
      <c r="M641" s="54">
        <f t="shared" si="251"/>
        <v>0</v>
      </c>
      <c r="N641" s="54">
        <f t="shared" si="251"/>
        <v>0</v>
      </c>
      <c r="O641" s="54">
        <f t="shared" si="251"/>
        <v>0</v>
      </c>
      <c r="P641" s="54">
        <f t="shared" si="251"/>
        <v>0</v>
      </c>
      <c r="Q641" s="54">
        <f t="shared" si="251"/>
        <v>0</v>
      </c>
      <c r="R641" s="54">
        <f t="shared" si="251"/>
        <v>0</v>
      </c>
      <c r="S641" s="54">
        <f t="shared" si="251"/>
        <v>0</v>
      </c>
      <c r="T641" s="54">
        <f t="shared" si="251"/>
        <v>0</v>
      </c>
      <c r="U641" s="54">
        <f t="shared" si="251"/>
        <v>0</v>
      </c>
      <c r="W641" s="71">
        <f t="shared" si="228"/>
        <v>0</v>
      </c>
      <c r="Z641" s="71">
        <f t="shared" si="232"/>
        <v>217</v>
      </c>
      <c r="AA641" s="78" t="str">
        <f>VLOOKUP($Z641,Master!$A:$B,2,FALSE)</f>
        <v>Celana Kanvas Dewasa</v>
      </c>
    </row>
    <row r="642" spans="1:27" ht="15">
      <c r="A642" s="73" t="str">
        <f t="shared" si="229"/>
        <v>Celana Motif WarnaIN</v>
      </c>
      <c r="B642" s="73" t="str">
        <f t="shared" si="230"/>
        <v>Celana Motif Warna</v>
      </c>
      <c r="C642" s="51" t="s">
        <v>18</v>
      </c>
      <c r="D642" s="63">
        <f>SUMIF(In!$B:$B,Stock!$B642,In!C:C)</f>
        <v>0</v>
      </c>
      <c r="E642" s="63">
        <f>SUMIF(In!$B:$B,Stock!$B642,In!D:D)+D644</f>
        <v>0</v>
      </c>
      <c r="F642" s="63">
        <f>SUMIF(In!$B:$B,Stock!$B642,In!E:E)+E644</f>
        <v>0</v>
      </c>
      <c r="G642" s="63">
        <f>SUMIF(In!$B:$B,Stock!$B642,In!F:F)+F644</f>
        <v>0</v>
      </c>
      <c r="H642" s="63">
        <f>SUMIF(In!$B:$B,Stock!$B642,In!G:G)+G644</f>
        <v>0</v>
      </c>
      <c r="I642" s="63">
        <f>SUMIF(In!$B:$B,Stock!$B642,In!H:H)+H644</f>
        <v>0</v>
      </c>
      <c r="J642" s="63">
        <f>SUMIF(In!$B:$B,Stock!$B642,In!I:I)+I644</f>
        <v>0</v>
      </c>
      <c r="K642" s="63">
        <f>SUMIF(In!$B:$B,Stock!$B642,In!J:J)+J644</f>
        <v>0</v>
      </c>
      <c r="L642" s="63">
        <f>SUMIF(In!$B:$B,Stock!$B642,In!K:K)+K644</f>
        <v>0</v>
      </c>
      <c r="M642" s="63">
        <f>SUMIF(In!$B:$B,Stock!$B642,In!L:L)+L644</f>
        <v>0</v>
      </c>
      <c r="N642" s="63">
        <f>SUMIF(In!$B:$B,Stock!$B642,In!M:M)+M644</f>
        <v>0</v>
      </c>
      <c r="O642" s="63">
        <f>SUMIF(In!$B:$B,Stock!$B642,In!N:N)+N644</f>
        <v>0</v>
      </c>
      <c r="P642" s="63">
        <f>SUMIF(In!$B:$B,Stock!$B642,In!O:O)+O644</f>
        <v>0</v>
      </c>
      <c r="Q642" s="63">
        <f>SUMIF(In!$B:$B,Stock!$B642,In!P:P)+P644</f>
        <v>0</v>
      </c>
      <c r="R642" s="63">
        <f>SUMIF(In!$B:$B,Stock!$B642,In!Q:Q)+Q644</f>
        <v>0</v>
      </c>
      <c r="S642" s="63">
        <f>SUMIF(In!$B:$B,Stock!$B642,In!R:R)+R644</f>
        <v>0</v>
      </c>
      <c r="T642" s="63">
        <f>SUMIF(In!$B:$B,Stock!$B642,In!S:S)+S644</f>
        <v>0</v>
      </c>
      <c r="U642" s="63">
        <f>SUMIF(In!$B:$B,Stock!$B642,In!T:T)+T644</f>
        <v>0</v>
      </c>
      <c r="W642" s="64">
        <f t="shared" si="228"/>
        <v>0</v>
      </c>
      <c r="Z642" s="64">
        <f t="shared" si="232"/>
        <v>218</v>
      </c>
      <c r="AA642" s="74" t="str">
        <f>VLOOKUP($Z642,Master!$A:$B,2,FALSE)</f>
        <v>Celana Motif Warna</v>
      </c>
    </row>
    <row r="643" spans="1:27" ht="15">
      <c r="A643" s="75" t="str">
        <f t="shared" si="229"/>
        <v>Celana Motif WarnaOUT</v>
      </c>
      <c r="B643" s="75" t="str">
        <f t="shared" si="230"/>
        <v>Celana Motif Warna</v>
      </c>
      <c r="C643" s="52" t="s">
        <v>19</v>
      </c>
      <c r="D643" s="67">
        <f>SUMIF(Out!$B:$B,Stock!$B643,Out!C:C)</f>
        <v>0</v>
      </c>
      <c r="E643" s="67">
        <f>SUMIF(Out!$B:$B,Stock!$B643,Out!D:D)</f>
        <v>0</v>
      </c>
      <c r="F643" s="67">
        <f>SUMIF(Out!$B:$B,Stock!$B643,Out!E:E)</f>
        <v>0</v>
      </c>
      <c r="G643" s="67">
        <f>SUMIF(Out!$B:$B,Stock!$B643,Out!F:F)</f>
        <v>0</v>
      </c>
      <c r="H643" s="67">
        <f>SUMIF(Out!$B:$B,Stock!$B643,Out!G:G)</f>
        <v>0</v>
      </c>
      <c r="I643" s="67">
        <f>SUMIF(Out!$B:$B,Stock!$B643,Out!H:H)</f>
        <v>0</v>
      </c>
      <c r="J643" s="67">
        <f>SUMIF(Out!$B:$B,Stock!$B643,Out!I:I)</f>
        <v>0</v>
      </c>
      <c r="K643" s="67">
        <f>SUMIF(Out!$B:$B,Stock!$B643,Out!J:J)</f>
        <v>0</v>
      </c>
      <c r="L643" s="67">
        <f>SUMIF(Out!$B:$B,Stock!$B643,Out!K:K)</f>
        <v>0</v>
      </c>
      <c r="M643" s="67">
        <f>SUMIF(Out!$B:$B,Stock!$B643,Out!L:L)</f>
        <v>0</v>
      </c>
      <c r="N643" s="67">
        <f>SUMIF(Out!$B:$B,Stock!$B643,Out!M:M)</f>
        <v>0</v>
      </c>
      <c r="O643" s="67">
        <f>SUMIF(Out!$B:$B,Stock!$B643,Out!N:N)</f>
        <v>0</v>
      </c>
      <c r="P643" s="67">
        <f>SUMIF(Out!$B:$B,Stock!$B643,Out!O:O)</f>
        <v>0</v>
      </c>
      <c r="Q643" s="67">
        <f>SUMIF(Out!$B:$B,Stock!$B643,Out!P:P)</f>
        <v>0</v>
      </c>
      <c r="R643" s="67">
        <f>SUMIF(Out!$B:$B,Stock!$B643,Out!Q:Q)</f>
        <v>0</v>
      </c>
      <c r="S643" s="67">
        <f>SUMIF(Out!$B:$B,Stock!$B643,Out!R:R)</f>
        <v>0</v>
      </c>
      <c r="T643" s="67">
        <f>SUMIF(Out!$B:$B,Stock!$B643,Out!S:S)</f>
        <v>0</v>
      </c>
      <c r="U643" s="67">
        <f>SUMIF(Out!$B:$B,Stock!$B643,Out!T:T)</f>
        <v>0</v>
      </c>
      <c r="W643" s="68">
        <f t="shared" si="228"/>
        <v>0</v>
      </c>
      <c r="Z643" s="68">
        <f t="shared" si="232"/>
        <v>218</v>
      </c>
      <c r="AA643" s="76" t="str">
        <f>VLOOKUP($Z643,Master!$A:$B,2,FALSE)</f>
        <v>Celana Motif Warna</v>
      </c>
    </row>
    <row r="644" spans="1:27" ht="15">
      <c r="A644" s="77" t="str">
        <f t="shared" si="229"/>
        <v>Celana Motif WarnaBALANCE</v>
      </c>
      <c r="B644" s="77" t="str">
        <f t="shared" si="230"/>
        <v>Celana Motif Warna</v>
      </c>
      <c r="C644" s="53" t="s">
        <v>118</v>
      </c>
      <c r="D644" s="54">
        <f t="shared" ref="D644:U644" si="252">D642-D643</f>
        <v>0</v>
      </c>
      <c r="E644" s="54">
        <f t="shared" si="252"/>
        <v>0</v>
      </c>
      <c r="F644" s="54">
        <f t="shared" si="252"/>
        <v>0</v>
      </c>
      <c r="G644" s="54">
        <f t="shared" si="252"/>
        <v>0</v>
      </c>
      <c r="H644" s="54">
        <f t="shared" si="252"/>
        <v>0</v>
      </c>
      <c r="I644" s="54">
        <f t="shared" si="252"/>
        <v>0</v>
      </c>
      <c r="J644" s="54">
        <f t="shared" si="252"/>
        <v>0</v>
      </c>
      <c r="K644" s="54">
        <f t="shared" si="252"/>
        <v>0</v>
      </c>
      <c r="L644" s="54">
        <f t="shared" si="252"/>
        <v>0</v>
      </c>
      <c r="M644" s="54">
        <f t="shared" si="252"/>
        <v>0</v>
      </c>
      <c r="N644" s="54">
        <f t="shared" si="252"/>
        <v>0</v>
      </c>
      <c r="O644" s="54">
        <f t="shared" si="252"/>
        <v>0</v>
      </c>
      <c r="P644" s="54">
        <f t="shared" si="252"/>
        <v>0</v>
      </c>
      <c r="Q644" s="54">
        <f t="shared" si="252"/>
        <v>0</v>
      </c>
      <c r="R644" s="54">
        <f t="shared" si="252"/>
        <v>0</v>
      </c>
      <c r="S644" s="54">
        <f t="shared" si="252"/>
        <v>0</v>
      </c>
      <c r="T644" s="54">
        <f t="shared" si="252"/>
        <v>0</v>
      </c>
      <c r="U644" s="54">
        <f t="shared" si="252"/>
        <v>0</v>
      </c>
      <c r="W644" s="71">
        <f t="shared" si="228"/>
        <v>0</v>
      </c>
      <c r="Z644" s="71">
        <f t="shared" si="232"/>
        <v>218</v>
      </c>
      <c r="AA644" s="78" t="str">
        <f>VLOOKUP($Z644,Master!$A:$B,2,FALSE)</f>
        <v>Celana Motif Warna</v>
      </c>
    </row>
    <row r="645" spans="1:27" ht="15">
      <c r="A645" s="73" t="str">
        <f t="shared" si="229"/>
        <v>Rok Motif IN</v>
      </c>
      <c r="B645" s="73" t="str">
        <f t="shared" si="230"/>
        <v xml:space="preserve">Rok Motif </v>
      </c>
      <c r="C645" s="51" t="s">
        <v>18</v>
      </c>
      <c r="D645" s="63">
        <f>SUMIF(In!$B:$B,Stock!$B645,In!C:C)</f>
        <v>0</v>
      </c>
      <c r="E645" s="63">
        <f>SUMIF(In!$B:$B,Stock!$B645,In!D:D)+D647</f>
        <v>0</v>
      </c>
      <c r="F645" s="63">
        <f>SUMIF(In!$B:$B,Stock!$B645,In!E:E)+E647</f>
        <v>0</v>
      </c>
      <c r="G645" s="63">
        <f>SUMIF(In!$B:$B,Stock!$B645,In!F:F)+F647</f>
        <v>0</v>
      </c>
      <c r="H645" s="63">
        <f>SUMIF(In!$B:$B,Stock!$B645,In!G:G)+G647</f>
        <v>0</v>
      </c>
      <c r="I645" s="63">
        <f>SUMIF(In!$B:$B,Stock!$B645,In!H:H)+H647</f>
        <v>0</v>
      </c>
      <c r="J645" s="63">
        <f>SUMIF(In!$B:$B,Stock!$B645,In!I:I)+I647</f>
        <v>0</v>
      </c>
      <c r="K645" s="63">
        <f>SUMIF(In!$B:$B,Stock!$B645,In!J:J)+J647</f>
        <v>0</v>
      </c>
      <c r="L645" s="63">
        <f>SUMIF(In!$B:$B,Stock!$B645,In!K:K)+K647</f>
        <v>0</v>
      </c>
      <c r="M645" s="63">
        <f>SUMIF(In!$B:$B,Stock!$B645,In!L:L)+L647</f>
        <v>0</v>
      </c>
      <c r="N645" s="63">
        <f>SUMIF(In!$B:$B,Stock!$B645,In!M:M)+M647</f>
        <v>0</v>
      </c>
      <c r="O645" s="63">
        <f>SUMIF(In!$B:$B,Stock!$B645,In!N:N)+N647</f>
        <v>0</v>
      </c>
      <c r="P645" s="63">
        <f>SUMIF(In!$B:$B,Stock!$B645,In!O:O)+O647</f>
        <v>0</v>
      </c>
      <c r="Q645" s="63">
        <f>SUMIF(In!$B:$B,Stock!$B645,In!P:P)+P647</f>
        <v>0</v>
      </c>
      <c r="R645" s="63">
        <f>SUMIF(In!$B:$B,Stock!$B645,In!Q:Q)+Q647</f>
        <v>0</v>
      </c>
      <c r="S645" s="63">
        <f>SUMIF(In!$B:$B,Stock!$B645,In!R:R)+R647</f>
        <v>0</v>
      </c>
      <c r="T645" s="63">
        <f>SUMIF(In!$B:$B,Stock!$B645,In!S:S)+S647</f>
        <v>0</v>
      </c>
      <c r="U645" s="63">
        <f>SUMIF(In!$B:$B,Stock!$B645,In!T:T)+T647</f>
        <v>0</v>
      </c>
      <c r="W645" s="64">
        <f t="shared" si="228"/>
        <v>0</v>
      </c>
      <c r="Z645" s="64">
        <f t="shared" si="232"/>
        <v>219</v>
      </c>
      <c r="AA645" s="74" t="str">
        <f>VLOOKUP($Z645,Master!$A:$B,2,FALSE)</f>
        <v xml:space="preserve">Rok Motif </v>
      </c>
    </row>
    <row r="646" spans="1:27" ht="15">
      <c r="A646" s="75" t="str">
        <f t="shared" si="229"/>
        <v>Rok Motif OUT</v>
      </c>
      <c r="B646" s="75" t="str">
        <f t="shared" si="230"/>
        <v xml:space="preserve">Rok Motif </v>
      </c>
      <c r="C646" s="52" t="s">
        <v>19</v>
      </c>
      <c r="D646" s="67">
        <f>SUMIF(Out!$B:$B,Stock!$B646,Out!C:C)</f>
        <v>0</v>
      </c>
      <c r="E646" s="67">
        <f>SUMIF(Out!$B:$B,Stock!$B646,Out!D:D)</f>
        <v>0</v>
      </c>
      <c r="F646" s="67">
        <f>SUMIF(Out!$B:$B,Stock!$B646,Out!E:E)</f>
        <v>0</v>
      </c>
      <c r="G646" s="67">
        <f>SUMIF(Out!$B:$B,Stock!$B646,Out!F:F)</f>
        <v>0</v>
      </c>
      <c r="H646" s="67">
        <f>SUMIF(Out!$B:$B,Stock!$B646,Out!G:G)</f>
        <v>0</v>
      </c>
      <c r="I646" s="67">
        <f>SUMIF(Out!$B:$B,Stock!$B646,Out!H:H)</f>
        <v>0</v>
      </c>
      <c r="J646" s="67">
        <f>SUMIF(Out!$B:$B,Stock!$B646,Out!I:I)</f>
        <v>0</v>
      </c>
      <c r="K646" s="67">
        <f>SUMIF(Out!$B:$B,Stock!$B646,Out!J:J)</f>
        <v>0</v>
      </c>
      <c r="L646" s="67">
        <f>SUMIF(Out!$B:$B,Stock!$B646,Out!K:K)</f>
        <v>0</v>
      </c>
      <c r="M646" s="67">
        <f>SUMIF(Out!$B:$B,Stock!$B646,Out!L:L)</f>
        <v>0</v>
      </c>
      <c r="N646" s="67">
        <f>SUMIF(Out!$B:$B,Stock!$B646,Out!M:M)</f>
        <v>0</v>
      </c>
      <c r="O646" s="67">
        <f>SUMIF(Out!$B:$B,Stock!$B646,Out!N:N)</f>
        <v>0</v>
      </c>
      <c r="P646" s="67">
        <f>SUMIF(Out!$B:$B,Stock!$B646,Out!O:O)</f>
        <v>0</v>
      </c>
      <c r="Q646" s="67">
        <f>SUMIF(Out!$B:$B,Stock!$B646,Out!P:P)</f>
        <v>0</v>
      </c>
      <c r="R646" s="67">
        <f>SUMIF(Out!$B:$B,Stock!$B646,Out!Q:Q)</f>
        <v>0</v>
      </c>
      <c r="S646" s="67">
        <f>SUMIF(Out!$B:$B,Stock!$B646,Out!R:R)</f>
        <v>0</v>
      </c>
      <c r="T646" s="67">
        <f>SUMIF(Out!$B:$B,Stock!$B646,Out!S:S)</f>
        <v>0</v>
      </c>
      <c r="U646" s="67">
        <f>SUMIF(Out!$B:$B,Stock!$B646,Out!T:T)</f>
        <v>0</v>
      </c>
      <c r="W646" s="68">
        <f t="shared" ref="W646:W695" si="253">SUM(D646:U646)</f>
        <v>0</v>
      </c>
      <c r="Z646" s="68">
        <f t="shared" si="232"/>
        <v>219</v>
      </c>
      <c r="AA646" s="76" t="str">
        <f>VLOOKUP($Z646,Master!$A:$B,2,FALSE)</f>
        <v xml:space="preserve">Rok Motif </v>
      </c>
    </row>
    <row r="647" spans="1:27" ht="15">
      <c r="A647" s="77" t="str">
        <f t="shared" ref="A647:A696" si="254">B647&amp;C647</f>
        <v>Rok Motif BALANCE</v>
      </c>
      <c r="B647" s="77" t="str">
        <f t="shared" ref="B647:B696" si="255">AA647</f>
        <v xml:space="preserve">Rok Motif </v>
      </c>
      <c r="C647" s="53" t="s">
        <v>118</v>
      </c>
      <c r="D647" s="54">
        <f t="shared" ref="D647:U647" si="256">D645-D646</f>
        <v>0</v>
      </c>
      <c r="E647" s="54">
        <f t="shared" si="256"/>
        <v>0</v>
      </c>
      <c r="F647" s="54">
        <f t="shared" si="256"/>
        <v>0</v>
      </c>
      <c r="G647" s="54">
        <f t="shared" si="256"/>
        <v>0</v>
      </c>
      <c r="H647" s="54">
        <f t="shared" si="256"/>
        <v>0</v>
      </c>
      <c r="I647" s="54">
        <f t="shared" si="256"/>
        <v>0</v>
      </c>
      <c r="J647" s="54">
        <f t="shared" si="256"/>
        <v>0</v>
      </c>
      <c r="K647" s="54">
        <f t="shared" si="256"/>
        <v>0</v>
      </c>
      <c r="L647" s="54">
        <f t="shared" si="256"/>
        <v>0</v>
      </c>
      <c r="M647" s="54">
        <f t="shared" si="256"/>
        <v>0</v>
      </c>
      <c r="N647" s="54">
        <f t="shared" si="256"/>
        <v>0</v>
      </c>
      <c r="O647" s="54">
        <f t="shared" si="256"/>
        <v>0</v>
      </c>
      <c r="P647" s="54">
        <f t="shared" si="256"/>
        <v>0</v>
      </c>
      <c r="Q647" s="54">
        <f t="shared" si="256"/>
        <v>0</v>
      </c>
      <c r="R647" s="54">
        <f t="shared" si="256"/>
        <v>0</v>
      </c>
      <c r="S647" s="54">
        <f t="shared" si="256"/>
        <v>0</v>
      </c>
      <c r="T647" s="54">
        <f t="shared" si="256"/>
        <v>0</v>
      </c>
      <c r="U647" s="54">
        <f t="shared" si="256"/>
        <v>0</v>
      </c>
      <c r="W647" s="71">
        <f t="shared" si="253"/>
        <v>0</v>
      </c>
      <c r="Z647" s="71">
        <f t="shared" si="232"/>
        <v>219</v>
      </c>
      <c r="AA647" s="78" t="str">
        <f>VLOOKUP($Z647,Master!$A:$B,2,FALSE)</f>
        <v xml:space="preserve">Rok Motif </v>
      </c>
    </row>
    <row r="648" spans="1:27" ht="15">
      <c r="A648" s="73" t="str">
        <f t="shared" si="254"/>
        <v>Baju Tidur ABG Set TPIN</v>
      </c>
      <c r="B648" s="73" t="str">
        <f t="shared" si="255"/>
        <v>Baju Tidur ABG Set TP</v>
      </c>
      <c r="C648" s="51" t="s">
        <v>18</v>
      </c>
      <c r="D648" s="63">
        <f>SUMIF(In!$B:$B,Stock!$B648,In!C:C)</f>
        <v>0</v>
      </c>
      <c r="E648" s="63">
        <f>SUMIF(In!$B:$B,Stock!$B648,In!D:D)+D650</f>
        <v>0</v>
      </c>
      <c r="F648" s="63">
        <f>SUMIF(In!$B:$B,Stock!$B648,In!E:E)+E650</f>
        <v>0</v>
      </c>
      <c r="G648" s="63">
        <f>SUMIF(In!$B:$B,Stock!$B648,In!F:F)+F650</f>
        <v>0</v>
      </c>
      <c r="H648" s="63">
        <f>SUMIF(In!$B:$B,Stock!$B648,In!G:G)+G650</f>
        <v>0</v>
      </c>
      <c r="I648" s="63">
        <f>SUMIF(In!$B:$B,Stock!$B648,In!H:H)+H650</f>
        <v>0</v>
      </c>
      <c r="J648" s="63">
        <f>SUMIF(In!$B:$B,Stock!$B648,In!I:I)+I650</f>
        <v>0</v>
      </c>
      <c r="K648" s="63">
        <f>SUMIF(In!$B:$B,Stock!$B648,In!J:J)+J650</f>
        <v>0</v>
      </c>
      <c r="L648" s="63">
        <f>SUMIF(In!$B:$B,Stock!$B648,In!K:K)+K650</f>
        <v>0</v>
      </c>
      <c r="M648" s="63">
        <f>SUMIF(In!$B:$B,Stock!$B648,In!L:L)+L650</f>
        <v>0</v>
      </c>
      <c r="N648" s="63">
        <f>SUMIF(In!$B:$B,Stock!$B648,In!M:M)+M650</f>
        <v>0</v>
      </c>
      <c r="O648" s="63">
        <f>SUMIF(In!$B:$B,Stock!$B648,In!N:N)+N650</f>
        <v>0</v>
      </c>
      <c r="P648" s="63">
        <f>SUMIF(In!$B:$B,Stock!$B648,In!O:O)+O650</f>
        <v>0</v>
      </c>
      <c r="Q648" s="63">
        <f>SUMIF(In!$B:$B,Stock!$B648,In!P:P)+P650</f>
        <v>0</v>
      </c>
      <c r="R648" s="63">
        <f>SUMIF(In!$B:$B,Stock!$B648,In!Q:Q)+Q650</f>
        <v>0</v>
      </c>
      <c r="S648" s="63">
        <f>SUMIF(In!$B:$B,Stock!$B648,In!R:R)+R650</f>
        <v>0</v>
      </c>
      <c r="T648" s="63">
        <f>SUMIF(In!$B:$B,Stock!$B648,In!S:S)+S650</f>
        <v>0</v>
      </c>
      <c r="U648" s="63">
        <f>SUMIF(In!$B:$B,Stock!$B648,In!T:T)+T650</f>
        <v>0</v>
      </c>
      <c r="W648" s="64">
        <f t="shared" si="253"/>
        <v>0</v>
      </c>
      <c r="Z648" s="64">
        <f t="shared" si="232"/>
        <v>220</v>
      </c>
      <c r="AA648" s="74" t="str">
        <f>VLOOKUP($Z648,Master!$A:$B,2,FALSE)</f>
        <v>Baju Tidur ABG Set TP</v>
      </c>
    </row>
    <row r="649" spans="1:27" ht="15">
      <c r="A649" s="75" t="str">
        <f t="shared" si="254"/>
        <v>Baju Tidur ABG Set TPOUT</v>
      </c>
      <c r="B649" s="75" t="str">
        <f t="shared" si="255"/>
        <v>Baju Tidur ABG Set TP</v>
      </c>
      <c r="C649" s="52" t="s">
        <v>19</v>
      </c>
      <c r="D649" s="67">
        <f>SUMIF(Out!$B:$B,Stock!$B649,Out!C:C)</f>
        <v>0</v>
      </c>
      <c r="E649" s="67">
        <f>SUMIF(Out!$B:$B,Stock!$B649,Out!D:D)</f>
        <v>0</v>
      </c>
      <c r="F649" s="67">
        <f>SUMIF(Out!$B:$B,Stock!$B649,Out!E:E)</f>
        <v>0</v>
      </c>
      <c r="G649" s="67">
        <f>SUMIF(Out!$B:$B,Stock!$B649,Out!F:F)</f>
        <v>0</v>
      </c>
      <c r="H649" s="67">
        <f>SUMIF(Out!$B:$B,Stock!$B649,Out!G:G)</f>
        <v>0</v>
      </c>
      <c r="I649" s="67">
        <f>SUMIF(Out!$B:$B,Stock!$B649,Out!H:H)</f>
        <v>0</v>
      </c>
      <c r="J649" s="67">
        <f>SUMIF(Out!$B:$B,Stock!$B649,Out!I:I)</f>
        <v>0</v>
      </c>
      <c r="K649" s="67">
        <f>SUMIF(Out!$B:$B,Stock!$B649,Out!J:J)</f>
        <v>0</v>
      </c>
      <c r="L649" s="67">
        <f>SUMIF(Out!$B:$B,Stock!$B649,Out!K:K)</f>
        <v>0</v>
      </c>
      <c r="M649" s="67">
        <f>SUMIF(Out!$B:$B,Stock!$B649,Out!L:L)</f>
        <v>0</v>
      </c>
      <c r="N649" s="67">
        <f>SUMIF(Out!$B:$B,Stock!$B649,Out!M:M)</f>
        <v>0</v>
      </c>
      <c r="O649" s="67">
        <f>SUMIF(Out!$B:$B,Stock!$B649,Out!N:N)</f>
        <v>0</v>
      </c>
      <c r="P649" s="67">
        <f>SUMIF(Out!$B:$B,Stock!$B649,Out!O:O)</f>
        <v>0</v>
      </c>
      <c r="Q649" s="67">
        <f>SUMIF(Out!$B:$B,Stock!$B649,Out!P:P)</f>
        <v>0</v>
      </c>
      <c r="R649" s="67">
        <f>SUMIF(Out!$B:$B,Stock!$B649,Out!Q:Q)</f>
        <v>0</v>
      </c>
      <c r="S649" s="67">
        <f>SUMIF(Out!$B:$B,Stock!$B649,Out!R:R)</f>
        <v>0</v>
      </c>
      <c r="T649" s="67">
        <f>SUMIF(Out!$B:$B,Stock!$B649,Out!S:S)</f>
        <v>0</v>
      </c>
      <c r="U649" s="67">
        <f>SUMIF(Out!$B:$B,Stock!$B649,Out!T:T)</f>
        <v>0</v>
      </c>
      <c r="W649" s="68">
        <f t="shared" si="253"/>
        <v>0</v>
      </c>
      <c r="Z649" s="68">
        <f t="shared" si="232"/>
        <v>220</v>
      </c>
      <c r="AA649" s="76" t="str">
        <f>VLOOKUP($Z649,Master!$A:$B,2,FALSE)</f>
        <v>Baju Tidur ABG Set TP</v>
      </c>
    </row>
    <row r="650" spans="1:27" ht="15">
      <c r="A650" s="77" t="str">
        <f t="shared" si="254"/>
        <v>Baju Tidur ABG Set TPBALANCE</v>
      </c>
      <c r="B650" s="77" t="str">
        <f t="shared" si="255"/>
        <v>Baju Tidur ABG Set TP</v>
      </c>
      <c r="C650" s="53" t="s">
        <v>118</v>
      </c>
      <c r="D650" s="54">
        <f t="shared" ref="D650:U650" si="257">D648-D649</f>
        <v>0</v>
      </c>
      <c r="E650" s="54">
        <f t="shared" si="257"/>
        <v>0</v>
      </c>
      <c r="F650" s="54">
        <f t="shared" si="257"/>
        <v>0</v>
      </c>
      <c r="G650" s="54">
        <f t="shared" si="257"/>
        <v>0</v>
      </c>
      <c r="H650" s="54">
        <f t="shared" si="257"/>
        <v>0</v>
      </c>
      <c r="I650" s="54">
        <f t="shared" si="257"/>
        <v>0</v>
      </c>
      <c r="J650" s="54">
        <f t="shared" si="257"/>
        <v>0</v>
      </c>
      <c r="K650" s="54">
        <f t="shared" si="257"/>
        <v>0</v>
      </c>
      <c r="L650" s="54">
        <f t="shared" si="257"/>
        <v>0</v>
      </c>
      <c r="M650" s="54">
        <f t="shared" si="257"/>
        <v>0</v>
      </c>
      <c r="N650" s="54">
        <f t="shared" si="257"/>
        <v>0</v>
      </c>
      <c r="O650" s="54">
        <f t="shared" si="257"/>
        <v>0</v>
      </c>
      <c r="P650" s="54">
        <f t="shared" si="257"/>
        <v>0</v>
      </c>
      <c r="Q650" s="54">
        <f t="shared" si="257"/>
        <v>0</v>
      </c>
      <c r="R650" s="54">
        <f t="shared" si="257"/>
        <v>0</v>
      </c>
      <c r="S650" s="54">
        <f t="shared" si="257"/>
        <v>0</v>
      </c>
      <c r="T650" s="54">
        <f t="shared" si="257"/>
        <v>0</v>
      </c>
      <c r="U650" s="54">
        <f t="shared" si="257"/>
        <v>0</v>
      </c>
      <c r="W650" s="71">
        <f t="shared" si="253"/>
        <v>0</v>
      </c>
      <c r="Z650" s="71">
        <f t="shared" ref="Z650:Z695" si="258">Z647+1</f>
        <v>220</v>
      </c>
      <c r="AA650" s="78" t="str">
        <f>VLOOKUP($Z650,Master!$A:$B,2,FALSE)</f>
        <v>Baju Tidur ABG Set TP</v>
      </c>
    </row>
    <row r="651" spans="1:27" ht="15">
      <c r="A651" s="73" t="str">
        <f t="shared" si="254"/>
        <v>0IN</v>
      </c>
      <c r="B651" s="73">
        <f t="shared" si="255"/>
        <v>0</v>
      </c>
      <c r="C651" s="51" t="s">
        <v>18</v>
      </c>
      <c r="D651" s="63">
        <f>SUMIF(In!$B:$B,Stock!$B651,In!C:C)</f>
        <v>0</v>
      </c>
      <c r="E651" s="63">
        <f>SUMIF(In!$B:$B,Stock!$B651,In!D:D)+D653</f>
        <v>0</v>
      </c>
      <c r="F651" s="63">
        <f>SUMIF(In!$B:$B,Stock!$B651,In!E:E)+E653</f>
        <v>0</v>
      </c>
      <c r="G651" s="63">
        <f>SUMIF(In!$B:$B,Stock!$B651,In!F:F)+F653</f>
        <v>0</v>
      </c>
      <c r="H651" s="63">
        <f>SUMIF(In!$B:$B,Stock!$B651,In!G:G)+G653</f>
        <v>0</v>
      </c>
      <c r="I651" s="63">
        <f>SUMIF(In!$B:$B,Stock!$B651,In!H:H)+H653</f>
        <v>0</v>
      </c>
      <c r="J651" s="63">
        <f>SUMIF(In!$B:$B,Stock!$B651,In!I:I)+I653</f>
        <v>0</v>
      </c>
      <c r="K651" s="63">
        <f>SUMIF(In!$B:$B,Stock!$B651,In!J:J)+J653</f>
        <v>0</v>
      </c>
      <c r="L651" s="63">
        <f>SUMIF(In!$B:$B,Stock!$B651,In!K:K)+K653</f>
        <v>0</v>
      </c>
      <c r="M651" s="63">
        <f>SUMIF(In!$B:$B,Stock!$B651,In!L:L)+L653</f>
        <v>0</v>
      </c>
      <c r="N651" s="63">
        <f>SUMIF(In!$B:$B,Stock!$B651,In!M:M)+M653</f>
        <v>0</v>
      </c>
      <c r="O651" s="63">
        <f>SUMIF(In!$B:$B,Stock!$B651,In!N:N)+N653</f>
        <v>0</v>
      </c>
      <c r="P651" s="63">
        <f>SUMIF(In!$B:$B,Stock!$B651,In!O:O)+O653</f>
        <v>0</v>
      </c>
      <c r="Q651" s="63">
        <f>SUMIF(In!$B:$B,Stock!$B651,In!P:P)+P653</f>
        <v>0</v>
      </c>
      <c r="R651" s="63">
        <f>SUMIF(In!$B:$B,Stock!$B651,In!Q:Q)+Q653</f>
        <v>0</v>
      </c>
      <c r="S651" s="63">
        <f>SUMIF(In!$B:$B,Stock!$B651,In!R:R)+R653</f>
        <v>0</v>
      </c>
      <c r="T651" s="63">
        <f>SUMIF(In!$B:$B,Stock!$B651,In!S:S)+S653</f>
        <v>0</v>
      </c>
      <c r="U651" s="63">
        <f>SUMIF(In!$B:$B,Stock!$B651,In!T:T)+T653</f>
        <v>0</v>
      </c>
      <c r="W651" s="64">
        <f t="shared" si="253"/>
        <v>0</v>
      </c>
      <c r="Z651" s="64">
        <f t="shared" si="258"/>
        <v>221</v>
      </c>
      <c r="AA651" s="74">
        <f>VLOOKUP($Z651,Master!$A:$B,2,FALSE)</f>
        <v>0</v>
      </c>
    </row>
    <row r="652" spans="1:27" ht="15">
      <c r="A652" s="75" t="str">
        <f t="shared" si="254"/>
        <v>0OUT</v>
      </c>
      <c r="B652" s="75">
        <f t="shared" si="255"/>
        <v>0</v>
      </c>
      <c r="C652" s="52" t="s">
        <v>19</v>
      </c>
      <c r="D652" s="67">
        <f>SUMIF(Out!$B:$B,Stock!$B652,Out!C:C)</f>
        <v>0</v>
      </c>
      <c r="E652" s="67">
        <f>SUMIF(Out!$B:$B,Stock!$B652,Out!D:D)</f>
        <v>0</v>
      </c>
      <c r="F652" s="67">
        <f>SUMIF(Out!$B:$B,Stock!$B652,Out!E:E)</f>
        <v>0</v>
      </c>
      <c r="G652" s="67">
        <f>SUMIF(Out!$B:$B,Stock!$B652,Out!F:F)</f>
        <v>0</v>
      </c>
      <c r="H652" s="67">
        <f>SUMIF(Out!$B:$B,Stock!$B652,Out!G:G)</f>
        <v>0</v>
      </c>
      <c r="I652" s="67">
        <f>SUMIF(Out!$B:$B,Stock!$B652,Out!H:H)</f>
        <v>0</v>
      </c>
      <c r="J652" s="67">
        <f>SUMIF(Out!$B:$B,Stock!$B652,Out!I:I)</f>
        <v>0</v>
      </c>
      <c r="K652" s="67">
        <f>SUMIF(Out!$B:$B,Stock!$B652,Out!J:J)</f>
        <v>0</v>
      </c>
      <c r="L652" s="67">
        <f>SUMIF(Out!$B:$B,Stock!$B652,Out!K:K)</f>
        <v>0</v>
      </c>
      <c r="M652" s="67">
        <f>SUMIF(Out!$B:$B,Stock!$B652,Out!L:L)</f>
        <v>0</v>
      </c>
      <c r="N652" s="67">
        <f>SUMIF(Out!$B:$B,Stock!$B652,Out!M:M)</f>
        <v>0</v>
      </c>
      <c r="O652" s="67">
        <f>SUMIF(Out!$B:$B,Stock!$B652,Out!N:N)</f>
        <v>0</v>
      </c>
      <c r="P652" s="67">
        <f>SUMIF(Out!$B:$B,Stock!$B652,Out!O:O)</f>
        <v>0</v>
      </c>
      <c r="Q652" s="67">
        <f>SUMIF(Out!$B:$B,Stock!$B652,Out!P:P)</f>
        <v>0</v>
      </c>
      <c r="R652" s="67">
        <f>SUMIF(Out!$B:$B,Stock!$B652,Out!Q:Q)</f>
        <v>0</v>
      </c>
      <c r="S652" s="67">
        <f>SUMIF(Out!$B:$B,Stock!$B652,Out!R:R)</f>
        <v>0</v>
      </c>
      <c r="T652" s="67">
        <f>SUMIF(Out!$B:$B,Stock!$B652,Out!S:S)</f>
        <v>0</v>
      </c>
      <c r="U652" s="67">
        <f>SUMIF(Out!$B:$B,Stock!$B652,Out!T:T)</f>
        <v>0</v>
      </c>
      <c r="W652" s="68">
        <f t="shared" si="253"/>
        <v>0</v>
      </c>
      <c r="Z652" s="68">
        <f t="shared" si="258"/>
        <v>221</v>
      </c>
      <c r="AA652" s="76">
        <f>VLOOKUP($Z652,Master!$A:$B,2,FALSE)</f>
        <v>0</v>
      </c>
    </row>
    <row r="653" spans="1:27" ht="15">
      <c r="A653" s="77" t="str">
        <f t="shared" si="254"/>
        <v>0BALANCE</v>
      </c>
      <c r="B653" s="77">
        <f t="shared" si="255"/>
        <v>0</v>
      </c>
      <c r="C653" s="53" t="s">
        <v>118</v>
      </c>
      <c r="D653" s="54">
        <f t="shared" ref="D653:U653" si="259">D651-D652</f>
        <v>0</v>
      </c>
      <c r="E653" s="54">
        <f t="shared" si="259"/>
        <v>0</v>
      </c>
      <c r="F653" s="54">
        <f t="shared" si="259"/>
        <v>0</v>
      </c>
      <c r="G653" s="54">
        <f t="shared" si="259"/>
        <v>0</v>
      </c>
      <c r="H653" s="54">
        <f t="shared" si="259"/>
        <v>0</v>
      </c>
      <c r="I653" s="54">
        <f t="shared" si="259"/>
        <v>0</v>
      </c>
      <c r="J653" s="54">
        <f t="shared" si="259"/>
        <v>0</v>
      </c>
      <c r="K653" s="54">
        <f t="shared" si="259"/>
        <v>0</v>
      </c>
      <c r="L653" s="54">
        <f t="shared" si="259"/>
        <v>0</v>
      </c>
      <c r="M653" s="54">
        <f t="shared" si="259"/>
        <v>0</v>
      </c>
      <c r="N653" s="54">
        <f t="shared" si="259"/>
        <v>0</v>
      </c>
      <c r="O653" s="54">
        <f t="shared" si="259"/>
        <v>0</v>
      </c>
      <c r="P653" s="54">
        <f t="shared" si="259"/>
        <v>0</v>
      </c>
      <c r="Q653" s="54">
        <f t="shared" si="259"/>
        <v>0</v>
      </c>
      <c r="R653" s="54">
        <f t="shared" si="259"/>
        <v>0</v>
      </c>
      <c r="S653" s="54">
        <f t="shared" si="259"/>
        <v>0</v>
      </c>
      <c r="T653" s="54">
        <f t="shared" si="259"/>
        <v>0</v>
      </c>
      <c r="U653" s="54">
        <f t="shared" si="259"/>
        <v>0</v>
      </c>
      <c r="W653" s="71">
        <f t="shared" si="253"/>
        <v>0</v>
      </c>
      <c r="Z653" s="71">
        <f t="shared" si="258"/>
        <v>221</v>
      </c>
      <c r="AA653" s="78">
        <f>VLOOKUP($Z653,Master!$A:$B,2,FALSE)</f>
        <v>0</v>
      </c>
    </row>
    <row r="654" spans="1:27" ht="15">
      <c r="A654" s="73" t="str">
        <f t="shared" si="254"/>
        <v>--barang baru update di master sini--IN</v>
      </c>
      <c r="B654" s="73" t="str">
        <f t="shared" si="255"/>
        <v>--barang baru update di master sini--</v>
      </c>
      <c r="C654" s="51" t="s">
        <v>18</v>
      </c>
      <c r="D654" s="63">
        <f>SUMIF(In!$B:$B,Stock!$B654,In!C:C)</f>
        <v>0</v>
      </c>
      <c r="E654" s="63">
        <f>SUMIF(In!$B:$B,Stock!$B654,In!D:D)+D656</f>
        <v>0</v>
      </c>
      <c r="F654" s="63">
        <f>SUMIF(In!$B:$B,Stock!$B654,In!E:E)+E656</f>
        <v>0</v>
      </c>
      <c r="G654" s="63">
        <f>SUMIF(In!$B:$B,Stock!$B654,In!F:F)+F656</f>
        <v>0</v>
      </c>
      <c r="H654" s="63">
        <f>SUMIF(In!$B:$B,Stock!$B654,In!G:G)+G656</f>
        <v>0</v>
      </c>
      <c r="I654" s="63">
        <f>SUMIF(In!$B:$B,Stock!$B654,In!H:H)+H656</f>
        <v>0</v>
      </c>
      <c r="J654" s="63">
        <f>SUMIF(In!$B:$B,Stock!$B654,In!I:I)+I656</f>
        <v>0</v>
      </c>
      <c r="K654" s="63">
        <f>SUMIF(In!$B:$B,Stock!$B654,In!J:J)+J656</f>
        <v>0</v>
      </c>
      <c r="L654" s="63">
        <f>SUMIF(In!$B:$B,Stock!$B654,In!K:K)+K656</f>
        <v>0</v>
      </c>
      <c r="M654" s="63">
        <f>SUMIF(In!$B:$B,Stock!$B654,In!L:L)+L656</f>
        <v>0</v>
      </c>
      <c r="N654" s="63">
        <f>SUMIF(In!$B:$B,Stock!$B654,In!M:M)+M656</f>
        <v>0</v>
      </c>
      <c r="O654" s="63">
        <f>SUMIF(In!$B:$B,Stock!$B654,In!N:N)+N656</f>
        <v>0</v>
      </c>
      <c r="P654" s="63">
        <f>SUMIF(In!$B:$B,Stock!$B654,In!O:O)+O656</f>
        <v>0</v>
      </c>
      <c r="Q654" s="63">
        <f>SUMIF(In!$B:$B,Stock!$B654,In!P:P)+P656</f>
        <v>0</v>
      </c>
      <c r="R654" s="63">
        <f>SUMIF(In!$B:$B,Stock!$B654,In!Q:Q)+Q656</f>
        <v>0</v>
      </c>
      <c r="S654" s="63">
        <f>SUMIF(In!$B:$B,Stock!$B654,In!R:R)+R656</f>
        <v>0</v>
      </c>
      <c r="T654" s="63">
        <f>SUMIF(In!$B:$B,Stock!$B654,In!S:S)+S656</f>
        <v>0</v>
      </c>
      <c r="U654" s="63">
        <f>SUMIF(In!$B:$B,Stock!$B654,In!T:T)+T656</f>
        <v>0</v>
      </c>
      <c r="W654" s="64">
        <f t="shared" si="253"/>
        <v>0</v>
      </c>
      <c r="Z654" s="64">
        <f t="shared" si="258"/>
        <v>222</v>
      </c>
      <c r="AA654" s="74" t="str">
        <f>VLOOKUP($Z654,Master!$A:$B,2,FALSE)</f>
        <v>--barang baru update di master sini--</v>
      </c>
    </row>
    <row r="655" spans="1:27" ht="15">
      <c r="A655" s="75" t="str">
        <f t="shared" si="254"/>
        <v>--barang baru update di master sini--OUT</v>
      </c>
      <c r="B655" s="75" t="str">
        <f t="shared" si="255"/>
        <v>--barang baru update di master sini--</v>
      </c>
      <c r="C655" s="52" t="s">
        <v>19</v>
      </c>
      <c r="D655" s="67">
        <f>SUMIF(Out!$B:$B,Stock!$B655,Out!C:C)</f>
        <v>0</v>
      </c>
      <c r="E655" s="67">
        <f>SUMIF(Out!$B:$B,Stock!$B655,Out!D:D)</f>
        <v>0</v>
      </c>
      <c r="F655" s="67">
        <f>SUMIF(Out!$B:$B,Stock!$B655,Out!E:E)</f>
        <v>0</v>
      </c>
      <c r="G655" s="67">
        <f>SUMIF(Out!$B:$B,Stock!$B655,Out!F:F)</f>
        <v>0</v>
      </c>
      <c r="H655" s="67">
        <f>SUMIF(Out!$B:$B,Stock!$B655,Out!G:G)</f>
        <v>0</v>
      </c>
      <c r="I655" s="67">
        <f>SUMIF(Out!$B:$B,Stock!$B655,Out!H:H)</f>
        <v>0</v>
      </c>
      <c r="J655" s="67">
        <f>SUMIF(Out!$B:$B,Stock!$B655,Out!I:I)</f>
        <v>0</v>
      </c>
      <c r="K655" s="67">
        <f>SUMIF(Out!$B:$B,Stock!$B655,Out!J:J)</f>
        <v>0</v>
      </c>
      <c r="L655" s="67">
        <f>SUMIF(Out!$B:$B,Stock!$B655,Out!K:K)</f>
        <v>0</v>
      </c>
      <c r="M655" s="67">
        <f>SUMIF(Out!$B:$B,Stock!$B655,Out!L:L)</f>
        <v>0</v>
      </c>
      <c r="N655" s="67">
        <f>SUMIF(Out!$B:$B,Stock!$B655,Out!M:M)</f>
        <v>0</v>
      </c>
      <c r="O655" s="67">
        <f>SUMIF(Out!$B:$B,Stock!$B655,Out!N:N)</f>
        <v>0</v>
      </c>
      <c r="P655" s="67">
        <f>SUMIF(Out!$B:$B,Stock!$B655,Out!O:O)</f>
        <v>0</v>
      </c>
      <c r="Q655" s="67">
        <f>SUMIF(Out!$B:$B,Stock!$B655,Out!P:P)</f>
        <v>0</v>
      </c>
      <c r="R655" s="67">
        <f>SUMIF(Out!$B:$B,Stock!$B655,Out!Q:Q)</f>
        <v>0</v>
      </c>
      <c r="S655" s="67">
        <f>SUMIF(Out!$B:$B,Stock!$B655,Out!R:R)</f>
        <v>0</v>
      </c>
      <c r="T655" s="67">
        <f>SUMIF(Out!$B:$B,Stock!$B655,Out!S:S)</f>
        <v>0</v>
      </c>
      <c r="U655" s="67">
        <f>SUMIF(Out!$B:$B,Stock!$B655,Out!T:T)</f>
        <v>0</v>
      </c>
      <c r="W655" s="68">
        <f t="shared" si="253"/>
        <v>0</v>
      </c>
      <c r="Z655" s="68">
        <f t="shared" si="258"/>
        <v>222</v>
      </c>
      <c r="AA655" s="76" t="str">
        <f>VLOOKUP($Z655,Master!$A:$B,2,FALSE)</f>
        <v>--barang baru update di master sini--</v>
      </c>
    </row>
    <row r="656" spans="1:27" ht="15">
      <c r="A656" s="77" t="str">
        <f t="shared" si="254"/>
        <v>--barang baru update di master sini--BALANCE</v>
      </c>
      <c r="B656" s="77" t="str">
        <f t="shared" si="255"/>
        <v>--barang baru update di master sini--</v>
      </c>
      <c r="C656" s="53" t="s">
        <v>118</v>
      </c>
      <c r="D656" s="54">
        <f t="shared" ref="D656:U656" si="260">D654-D655</f>
        <v>0</v>
      </c>
      <c r="E656" s="54">
        <f t="shared" si="260"/>
        <v>0</v>
      </c>
      <c r="F656" s="54">
        <f t="shared" si="260"/>
        <v>0</v>
      </c>
      <c r="G656" s="54">
        <f t="shared" si="260"/>
        <v>0</v>
      </c>
      <c r="H656" s="54">
        <f t="shared" si="260"/>
        <v>0</v>
      </c>
      <c r="I656" s="54">
        <f t="shared" si="260"/>
        <v>0</v>
      </c>
      <c r="J656" s="54">
        <f t="shared" si="260"/>
        <v>0</v>
      </c>
      <c r="K656" s="54">
        <f t="shared" si="260"/>
        <v>0</v>
      </c>
      <c r="L656" s="54">
        <f t="shared" si="260"/>
        <v>0</v>
      </c>
      <c r="M656" s="54">
        <f t="shared" si="260"/>
        <v>0</v>
      </c>
      <c r="N656" s="54">
        <f t="shared" si="260"/>
        <v>0</v>
      </c>
      <c r="O656" s="54">
        <f t="shared" si="260"/>
        <v>0</v>
      </c>
      <c r="P656" s="54">
        <f t="shared" si="260"/>
        <v>0</v>
      </c>
      <c r="Q656" s="54">
        <f t="shared" si="260"/>
        <v>0</v>
      </c>
      <c r="R656" s="54">
        <f t="shared" si="260"/>
        <v>0</v>
      </c>
      <c r="S656" s="54">
        <f t="shared" si="260"/>
        <v>0</v>
      </c>
      <c r="T656" s="54">
        <f t="shared" si="260"/>
        <v>0</v>
      </c>
      <c r="U656" s="54">
        <f t="shared" si="260"/>
        <v>0</v>
      </c>
      <c r="W656" s="71">
        <f t="shared" si="253"/>
        <v>0</v>
      </c>
      <c r="Z656" s="71">
        <f t="shared" si="258"/>
        <v>222</v>
      </c>
      <c r="AA656" s="78" t="str">
        <f>VLOOKUP($Z656,Master!$A:$B,2,FALSE)</f>
        <v>--barang baru update di master sini--</v>
      </c>
    </row>
    <row r="657" spans="1:27" ht="15">
      <c r="A657" s="73" t="str">
        <f t="shared" si="254"/>
        <v>--barang baru update di master sini--IN</v>
      </c>
      <c r="B657" s="73" t="str">
        <f t="shared" si="255"/>
        <v>--barang baru update di master sini--</v>
      </c>
      <c r="C657" s="51" t="s">
        <v>18</v>
      </c>
      <c r="D657" s="63">
        <f>SUMIF(In!$B:$B,Stock!$B657,In!C:C)</f>
        <v>0</v>
      </c>
      <c r="E657" s="63">
        <f>SUMIF(In!$B:$B,Stock!$B657,In!D:D)+D659</f>
        <v>0</v>
      </c>
      <c r="F657" s="63">
        <f>SUMIF(In!$B:$B,Stock!$B657,In!E:E)+E659</f>
        <v>0</v>
      </c>
      <c r="G657" s="63">
        <f>SUMIF(In!$B:$B,Stock!$B657,In!F:F)+F659</f>
        <v>0</v>
      </c>
      <c r="H657" s="63">
        <f>SUMIF(In!$B:$B,Stock!$B657,In!G:G)+G659</f>
        <v>0</v>
      </c>
      <c r="I657" s="63">
        <f>SUMIF(In!$B:$B,Stock!$B657,In!H:H)+H659</f>
        <v>0</v>
      </c>
      <c r="J657" s="63">
        <f>SUMIF(In!$B:$B,Stock!$B657,In!I:I)+I659</f>
        <v>0</v>
      </c>
      <c r="K657" s="63">
        <f>SUMIF(In!$B:$B,Stock!$B657,In!J:J)+J659</f>
        <v>0</v>
      </c>
      <c r="L657" s="63">
        <f>SUMIF(In!$B:$B,Stock!$B657,In!K:K)+K659</f>
        <v>0</v>
      </c>
      <c r="M657" s="63">
        <f>SUMIF(In!$B:$B,Stock!$B657,In!L:L)+L659</f>
        <v>0</v>
      </c>
      <c r="N657" s="63">
        <f>SUMIF(In!$B:$B,Stock!$B657,In!M:M)+M659</f>
        <v>0</v>
      </c>
      <c r="O657" s="63">
        <f>SUMIF(In!$B:$B,Stock!$B657,In!N:N)+N659</f>
        <v>0</v>
      </c>
      <c r="P657" s="63">
        <f>SUMIF(In!$B:$B,Stock!$B657,In!O:O)+O659</f>
        <v>0</v>
      </c>
      <c r="Q657" s="63">
        <f>SUMIF(In!$B:$B,Stock!$B657,In!P:P)+P659</f>
        <v>0</v>
      </c>
      <c r="R657" s="63">
        <f>SUMIF(In!$B:$B,Stock!$B657,In!Q:Q)+Q659</f>
        <v>0</v>
      </c>
      <c r="S657" s="63">
        <f>SUMIF(In!$B:$B,Stock!$B657,In!R:R)+R659</f>
        <v>0</v>
      </c>
      <c r="T657" s="63">
        <f>SUMIF(In!$B:$B,Stock!$B657,In!S:S)+S659</f>
        <v>0</v>
      </c>
      <c r="U657" s="63">
        <f>SUMIF(In!$B:$B,Stock!$B657,In!T:T)+T659</f>
        <v>0</v>
      </c>
      <c r="W657" s="64">
        <f t="shared" si="253"/>
        <v>0</v>
      </c>
      <c r="Z657" s="64">
        <f t="shared" si="258"/>
        <v>223</v>
      </c>
      <c r="AA657" s="74" t="str">
        <f>VLOOKUP($Z657,Master!$A:$B,2,FALSE)</f>
        <v>--barang baru update di master sini--</v>
      </c>
    </row>
    <row r="658" spans="1:27" ht="15">
      <c r="A658" s="75" t="str">
        <f t="shared" si="254"/>
        <v>--barang baru update di master sini--OUT</v>
      </c>
      <c r="B658" s="75" t="str">
        <f t="shared" si="255"/>
        <v>--barang baru update di master sini--</v>
      </c>
      <c r="C658" s="52" t="s">
        <v>19</v>
      </c>
      <c r="D658" s="67">
        <f>SUMIF(Out!$B:$B,Stock!$B658,Out!C:C)</f>
        <v>0</v>
      </c>
      <c r="E658" s="67">
        <f>SUMIF(Out!$B:$B,Stock!$B658,Out!D:D)</f>
        <v>0</v>
      </c>
      <c r="F658" s="67">
        <f>SUMIF(Out!$B:$B,Stock!$B658,Out!E:E)</f>
        <v>0</v>
      </c>
      <c r="G658" s="67">
        <f>SUMIF(Out!$B:$B,Stock!$B658,Out!F:F)</f>
        <v>0</v>
      </c>
      <c r="H658" s="67">
        <f>SUMIF(Out!$B:$B,Stock!$B658,Out!G:G)</f>
        <v>0</v>
      </c>
      <c r="I658" s="67">
        <f>SUMIF(Out!$B:$B,Stock!$B658,Out!H:H)</f>
        <v>0</v>
      </c>
      <c r="J658" s="67">
        <f>SUMIF(Out!$B:$B,Stock!$B658,Out!I:I)</f>
        <v>0</v>
      </c>
      <c r="K658" s="67">
        <f>SUMIF(Out!$B:$B,Stock!$B658,Out!J:J)</f>
        <v>0</v>
      </c>
      <c r="L658" s="67">
        <f>SUMIF(Out!$B:$B,Stock!$B658,Out!K:K)</f>
        <v>0</v>
      </c>
      <c r="M658" s="67">
        <f>SUMIF(Out!$B:$B,Stock!$B658,Out!L:L)</f>
        <v>0</v>
      </c>
      <c r="N658" s="67">
        <f>SUMIF(Out!$B:$B,Stock!$B658,Out!M:M)</f>
        <v>0</v>
      </c>
      <c r="O658" s="67">
        <f>SUMIF(Out!$B:$B,Stock!$B658,Out!N:N)</f>
        <v>0</v>
      </c>
      <c r="P658" s="67">
        <f>SUMIF(Out!$B:$B,Stock!$B658,Out!O:O)</f>
        <v>0</v>
      </c>
      <c r="Q658" s="67">
        <f>SUMIF(Out!$B:$B,Stock!$B658,Out!P:P)</f>
        <v>0</v>
      </c>
      <c r="R658" s="67">
        <f>SUMIF(Out!$B:$B,Stock!$B658,Out!Q:Q)</f>
        <v>0</v>
      </c>
      <c r="S658" s="67">
        <f>SUMIF(Out!$B:$B,Stock!$B658,Out!R:R)</f>
        <v>0</v>
      </c>
      <c r="T658" s="67">
        <f>SUMIF(Out!$B:$B,Stock!$B658,Out!S:S)</f>
        <v>0</v>
      </c>
      <c r="U658" s="67">
        <f>SUMIF(Out!$B:$B,Stock!$B658,Out!T:T)</f>
        <v>0</v>
      </c>
      <c r="W658" s="68">
        <f t="shared" si="253"/>
        <v>0</v>
      </c>
      <c r="Z658" s="68">
        <f t="shared" si="258"/>
        <v>223</v>
      </c>
      <c r="AA658" s="76" t="str">
        <f>VLOOKUP($Z658,Master!$A:$B,2,FALSE)</f>
        <v>--barang baru update di master sini--</v>
      </c>
    </row>
    <row r="659" spans="1:27" ht="15">
      <c r="A659" s="77" t="str">
        <f t="shared" si="254"/>
        <v>--barang baru update di master sini--BALANCE</v>
      </c>
      <c r="B659" s="77" t="str">
        <f t="shared" si="255"/>
        <v>--barang baru update di master sini--</v>
      </c>
      <c r="C659" s="53" t="s">
        <v>118</v>
      </c>
      <c r="D659" s="54">
        <f t="shared" ref="D659:U659" si="261">D657-D658</f>
        <v>0</v>
      </c>
      <c r="E659" s="54">
        <f t="shared" si="261"/>
        <v>0</v>
      </c>
      <c r="F659" s="54">
        <f t="shared" si="261"/>
        <v>0</v>
      </c>
      <c r="G659" s="54">
        <f t="shared" si="261"/>
        <v>0</v>
      </c>
      <c r="H659" s="54">
        <f t="shared" si="261"/>
        <v>0</v>
      </c>
      <c r="I659" s="54">
        <f t="shared" si="261"/>
        <v>0</v>
      </c>
      <c r="J659" s="54">
        <f t="shared" si="261"/>
        <v>0</v>
      </c>
      <c r="K659" s="54">
        <f t="shared" si="261"/>
        <v>0</v>
      </c>
      <c r="L659" s="54">
        <f t="shared" si="261"/>
        <v>0</v>
      </c>
      <c r="M659" s="54">
        <f t="shared" si="261"/>
        <v>0</v>
      </c>
      <c r="N659" s="54">
        <f t="shared" si="261"/>
        <v>0</v>
      </c>
      <c r="O659" s="54">
        <f t="shared" si="261"/>
        <v>0</v>
      </c>
      <c r="P659" s="54">
        <f t="shared" si="261"/>
        <v>0</v>
      </c>
      <c r="Q659" s="54">
        <f t="shared" si="261"/>
        <v>0</v>
      </c>
      <c r="R659" s="54">
        <f t="shared" si="261"/>
        <v>0</v>
      </c>
      <c r="S659" s="54">
        <f t="shared" si="261"/>
        <v>0</v>
      </c>
      <c r="T659" s="54">
        <f t="shared" si="261"/>
        <v>0</v>
      </c>
      <c r="U659" s="54">
        <f t="shared" si="261"/>
        <v>0</v>
      </c>
      <c r="W659" s="71">
        <f t="shared" si="253"/>
        <v>0</v>
      </c>
      <c r="Z659" s="71">
        <f t="shared" si="258"/>
        <v>223</v>
      </c>
      <c r="AA659" s="78" t="str">
        <f>VLOOKUP($Z659,Master!$A:$B,2,FALSE)</f>
        <v>--barang baru update di master sini--</v>
      </c>
    </row>
    <row r="660" spans="1:27" ht="15">
      <c r="A660" s="73" t="str">
        <f t="shared" si="254"/>
        <v>--barang baru update di master sini--IN</v>
      </c>
      <c r="B660" s="73" t="str">
        <f t="shared" si="255"/>
        <v>--barang baru update di master sini--</v>
      </c>
      <c r="C660" s="51" t="s">
        <v>18</v>
      </c>
      <c r="D660" s="63">
        <f>SUMIF(In!$B:$B,Stock!$B660,In!C:C)</f>
        <v>0</v>
      </c>
      <c r="E660" s="63">
        <f>SUMIF(In!$B:$B,Stock!$B660,In!D:D)+D662</f>
        <v>0</v>
      </c>
      <c r="F660" s="63">
        <f>SUMIF(In!$B:$B,Stock!$B660,In!E:E)+E662</f>
        <v>0</v>
      </c>
      <c r="G660" s="63">
        <f>SUMIF(In!$B:$B,Stock!$B660,In!F:F)+F662</f>
        <v>0</v>
      </c>
      <c r="H660" s="63">
        <f>SUMIF(In!$B:$B,Stock!$B660,In!G:G)+G662</f>
        <v>0</v>
      </c>
      <c r="I660" s="63">
        <f>SUMIF(In!$B:$B,Stock!$B660,In!H:H)+H662</f>
        <v>0</v>
      </c>
      <c r="J660" s="63">
        <f>SUMIF(In!$B:$B,Stock!$B660,In!I:I)+I662</f>
        <v>0</v>
      </c>
      <c r="K660" s="63">
        <f>SUMIF(In!$B:$B,Stock!$B660,In!J:J)+J662</f>
        <v>0</v>
      </c>
      <c r="L660" s="63">
        <f>SUMIF(In!$B:$B,Stock!$B660,In!K:K)+K662</f>
        <v>0</v>
      </c>
      <c r="M660" s="63">
        <f>SUMIF(In!$B:$B,Stock!$B660,In!L:L)+L662</f>
        <v>0</v>
      </c>
      <c r="N660" s="63">
        <f>SUMIF(In!$B:$B,Stock!$B660,In!M:M)+M662</f>
        <v>0</v>
      </c>
      <c r="O660" s="63">
        <f>SUMIF(In!$B:$B,Stock!$B660,In!N:N)+N662</f>
        <v>0</v>
      </c>
      <c r="P660" s="63">
        <f>SUMIF(In!$B:$B,Stock!$B660,In!O:O)+O662</f>
        <v>0</v>
      </c>
      <c r="Q660" s="63">
        <f>SUMIF(In!$B:$B,Stock!$B660,In!P:P)+P662</f>
        <v>0</v>
      </c>
      <c r="R660" s="63">
        <f>SUMIF(In!$B:$B,Stock!$B660,In!Q:Q)+Q662</f>
        <v>0</v>
      </c>
      <c r="S660" s="63">
        <f>SUMIF(In!$B:$B,Stock!$B660,In!R:R)+R662</f>
        <v>0</v>
      </c>
      <c r="T660" s="63">
        <f>SUMIF(In!$B:$B,Stock!$B660,In!S:S)+S662</f>
        <v>0</v>
      </c>
      <c r="U660" s="63">
        <f>SUMIF(In!$B:$B,Stock!$B660,In!T:T)+T662</f>
        <v>0</v>
      </c>
      <c r="W660" s="64">
        <f t="shared" si="253"/>
        <v>0</v>
      </c>
      <c r="Z660" s="64">
        <f t="shared" si="258"/>
        <v>224</v>
      </c>
      <c r="AA660" s="74" t="str">
        <f>VLOOKUP($Z660,Master!$A:$B,2,FALSE)</f>
        <v>--barang baru update di master sini--</v>
      </c>
    </row>
    <row r="661" spans="1:27" ht="15">
      <c r="A661" s="75" t="str">
        <f t="shared" si="254"/>
        <v>--barang baru update di master sini--OUT</v>
      </c>
      <c r="B661" s="75" t="str">
        <f t="shared" si="255"/>
        <v>--barang baru update di master sini--</v>
      </c>
      <c r="C661" s="52" t="s">
        <v>19</v>
      </c>
      <c r="D661" s="67">
        <f>SUMIF(Out!$B:$B,Stock!$B661,Out!C:C)</f>
        <v>0</v>
      </c>
      <c r="E661" s="67">
        <f>SUMIF(Out!$B:$B,Stock!$B661,Out!D:D)</f>
        <v>0</v>
      </c>
      <c r="F661" s="67">
        <f>SUMIF(Out!$B:$B,Stock!$B661,Out!E:E)</f>
        <v>0</v>
      </c>
      <c r="G661" s="67">
        <f>SUMIF(Out!$B:$B,Stock!$B661,Out!F:F)</f>
        <v>0</v>
      </c>
      <c r="H661" s="67">
        <f>SUMIF(Out!$B:$B,Stock!$B661,Out!G:G)</f>
        <v>0</v>
      </c>
      <c r="I661" s="67">
        <f>SUMIF(Out!$B:$B,Stock!$B661,Out!H:H)</f>
        <v>0</v>
      </c>
      <c r="J661" s="67">
        <f>SUMIF(Out!$B:$B,Stock!$B661,Out!I:I)</f>
        <v>0</v>
      </c>
      <c r="K661" s="67">
        <f>SUMIF(Out!$B:$B,Stock!$B661,Out!J:J)</f>
        <v>0</v>
      </c>
      <c r="L661" s="67">
        <f>SUMIF(Out!$B:$B,Stock!$B661,Out!K:K)</f>
        <v>0</v>
      </c>
      <c r="M661" s="67">
        <f>SUMIF(Out!$B:$B,Stock!$B661,Out!L:L)</f>
        <v>0</v>
      </c>
      <c r="N661" s="67">
        <f>SUMIF(Out!$B:$B,Stock!$B661,Out!M:M)</f>
        <v>0</v>
      </c>
      <c r="O661" s="67">
        <f>SUMIF(Out!$B:$B,Stock!$B661,Out!N:N)</f>
        <v>0</v>
      </c>
      <c r="P661" s="67">
        <f>SUMIF(Out!$B:$B,Stock!$B661,Out!O:O)</f>
        <v>0</v>
      </c>
      <c r="Q661" s="67">
        <f>SUMIF(Out!$B:$B,Stock!$B661,Out!P:P)</f>
        <v>0</v>
      </c>
      <c r="R661" s="67">
        <f>SUMIF(Out!$B:$B,Stock!$B661,Out!Q:Q)</f>
        <v>0</v>
      </c>
      <c r="S661" s="67">
        <f>SUMIF(Out!$B:$B,Stock!$B661,Out!R:R)</f>
        <v>0</v>
      </c>
      <c r="T661" s="67">
        <f>SUMIF(Out!$B:$B,Stock!$B661,Out!S:S)</f>
        <v>0</v>
      </c>
      <c r="U661" s="67">
        <f>SUMIF(Out!$B:$B,Stock!$B661,Out!T:T)</f>
        <v>0</v>
      </c>
      <c r="W661" s="68">
        <f t="shared" si="253"/>
        <v>0</v>
      </c>
      <c r="Z661" s="68">
        <f t="shared" si="258"/>
        <v>224</v>
      </c>
      <c r="AA661" s="76" t="str">
        <f>VLOOKUP($Z661,Master!$A:$B,2,FALSE)</f>
        <v>--barang baru update di master sini--</v>
      </c>
    </row>
    <row r="662" spans="1:27" ht="15">
      <c r="A662" s="77" t="str">
        <f t="shared" si="254"/>
        <v>--barang baru update di master sini--BALANCE</v>
      </c>
      <c r="B662" s="77" t="str">
        <f t="shared" si="255"/>
        <v>--barang baru update di master sini--</v>
      </c>
      <c r="C662" s="53" t="s">
        <v>118</v>
      </c>
      <c r="D662" s="54">
        <f t="shared" ref="D662:U662" si="262">D660-D661</f>
        <v>0</v>
      </c>
      <c r="E662" s="54">
        <f t="shared" si="262"/>
        <v>0</v>
      </c>
      <c r="F662" s="54">
        <f t="shared" si="262"/>
        <v>0</v>
      </c>
      <c r="G662" s="54">
        <f t="shared" si="262"/>
        <v>0</v>
      </c>
      <c r="H662" s="54">
        <f t="shared" si="262"/>
        <v>0</v>
      </c>
      <c r="I662" s="54">
        <f t="shared" si="262"/>
        <v>0</v>
      </c>
      <c r="J662" s="54">
        <f t="shared" si="262"/>
        <v>0</v>
      </c>
      <c r="K662" s="54">
        <f t="shared" si="262"/>
        <v>0</v>
      </c>
      <c r="L662" s="54">
        <f t="shared" si="262"/>
        <v>0</v>
      </c>
      <c r="M662" s="54">
        <f t="shared" si="262"/>
        <v>0</v>
      </c>
      <c r="N662" s="54">
        <f t="shared" si="262"/>
        <v>0</v>
      </c>
      <c r="O662" s="54">
        <f t="shared" si="262"/>
        <v>0</v>
      </c>
      <c r="P662" s="54">
        <f t="shared" si="262"/>
        <v>0</v>
      </c>
      <c r="Q662" s="54">
        <f t="shared" si="262"/>
        <v>0</v>
      </c>
      <c r="R662" s="54">
        <f t="shared" si="262"/>
        <v>0</v>
      </c>
      <c r="S662" s="54">
        <f t="shared" si="262"/>
        <v>0</v>
      </c>
      <c r="T662" s="54">
        <f t="shared" si="262"/>
        <v>0</v>
      </c>
      <c r="U662" s="54">
        <f t="shared" si="262"/>
        <v>0</v>
      </c>
      <c r="W662" s="71">
        <f t="shared" si="253"/>
        <v>0</v>
      </c>
      <c r="Z662" s="71">
        <f t="shared" si="258"/>
        <v>224</v>
      </c>
      <c r="AA662" s="78" t="str">
        <f>VLOOKUP($Z662,Master!$A:$B,2,FALSE)</f>
        <v>--barang baru update di master sini--</v>
      </c>
    </row>
    <row r="663" spans="1:27" ht="15">
      <c r="A663" s="73" t="str">
        <f t="shared" si="254"/>
        <v>--barang baru update di master sini--IN</v>
      </c>
      <c r="B663" s="73" t="str">
        <f t="shared" si="255"/>
        <v>--barang baru update di master sini--</v>
      </c>
      <c r="C663" s="51" t="s">
        <v>18</v>
      </c>
      <c r="D663" s="63">
        <f>SUMIF(In!$B:$B,Stock!$B663,In!C:C)</f>
        <v>0</v>
      </c>
      <c r="E663" s="63">
        <f>SUMIF(In!$B:$B,Stock!$B663,In!D:D)+D665</f>
        <v>0</v>
      </c>
      <c r="F663" s="63">
        <f>SUMIF(In!$B:$B,Stock!$B663,In!E:E)+E665</f>
        <v>0</v>
      </c>
      <c r="G663" s="63">
        <f>SUMIF(In!$B:$B,Stock!$B663,In!F:F)+F665</f>
        <v>0</v>
      </c>
      <c r="H663" s="63">
        <f>SUMIF(In!$B:$B,Stock!$B663,In!G:G)+G665</f>
        <v>0</v>
      </c>
      <c r="I663" s="63">
        <f>SUMIF(In!$B:$B,Stock!$B663,In!H:H)+H665</f>
        <v>0</v>
      </c>
      <c r="J663" s="63">
        <f>SUMIF(In!$B:$B,Stock!$B663,In!I:I)+I665</f>
        <v>0</v>
      </c>
      <c r="K663" s="63">
        <f>SUMIF(In!$B:$B,Stock!$B663,In!J:J)+J665</f>
        <v>0</v>
      </c>
      <c r="L663" s="63">
        <f>SUMIF(In!$B:$B,Stock!$B663,In!K:K)+K665</f>
        <v>0</v>
      </c>
      <c r="M663" s="63">
        <f>SUMIF(In!$B:$B,Stock!$B663,In!L:L)+L665</f>
        <v>0</v>
      </c>
      <c r="N663" s="63">
        <f>SUMIF(In!$B:$B,Stock!$B663,In!M:M)+M665</f>
        <v>0</v>
      </c>
      <c r="O663" s="63">
        <f>SUMIF(In!$B:$B,Stock!$B663,In!N:N)+N665</f>
        <v>0</v>
      </c>
      <c r="P663" s="63">
        <f>SUMIF(In!$B:$B,Stock!$B663,In!O:O)+O665</f>
        <v>0</v>
      </c>
      <c r="Q663" s="63">
        <f>SUMIF(In!$B:$B,Stock!$B663,In!P:P)+P665</f>
        <v>0</v>
      </c>
      <c r="R663" s="63">
        <f>SUMIF(In!$B:$B,Stock!$B663,In!Q:Q)+Q665</f>
        <v>0</v>
      </c>
      <c r="S663" s="63">
        <f>SUMIF(In!$B:$B,Stock!$B663,In!R:R)+R665</f>
        <v>0</v>
      </c>
      <c r="T663" s="63">
        <f>SUMIF(In!$B:$B,Stock!$B663,In!S:S)+S665</f>
        <v>0</v>
      </c>
      <c r="U663" s="63">
        <f>SUMIF(In!$B:$B,Stock!$B663,In!T:T)+T665</f>
        <v>0</v>
      </c>
      <c r="W663" s="64">
        <f t="shared" si="253"/>
        <v>0</v>
      </c>
      <c r="Z663" s="64">
        <f t="shared" si="258"/>
        <v>225</v>
      </c>
      <c r="AA663" s="74" t="str">
        <f>VLOOKUP($Z663,Master!$A:$B,2,FALSE)</f>
        <v>--barang baru update di master sini--</v>
      </c>
    </row>
    <row r="664" spans="1:27" ht="15">
      <c r="A664" s="75" t="str">
        <f t="shared" si="254"/>
        <v>--barang baru update di master sini--OUT</v>
      </c>
      <c r="B664" s="75" t="str">
        <f t="shared" si="255"/>
        <v>--barang baru update di master sini--</v>
      </c>
      <c r="C664" s="52" t="s">
        <v>19</v>
      </c>
      <c r="D664" s="67">
        <f>SUMIF(Out!$B:$B,Stock!$B664,Out!C:C)</f>
        <v>0</v>
      </c>
      <c r="E664" s="67">
        <f>SUMIF(Out!$B:$B,Stock!$B664,Out!D:D)</f>
        <v>0</v>
      </c>
      <c r="F664" s="67">
        <f>SUMIF(Out!$B:$B,Stock!$B664,Out!E:E)</f>
        <v>0</v>
      </c>
      <c r="G664" s="67">
        <f>SUMIF(Out!$B:$B,Stock!$B664,Out!F:F)</f>
        <v>0</v>
      </c>
      <c r="H664" s="67">
        <f>SUMIF(Out!$B:$B,Stock!$B664,Out!G:G)</f>
        <v>0</v>
      </c>
      <c r="I664" s="67">
        <f>SUMIF(Out!$B:$B,Stock!$B664,Out!H:H)</f>
        <v>0</v>
      </c>
      <c r="J664" s="67">
        <f>SUMIF(Out!$B:$B,Stock!$B664,Out!I:I)</f>
        <v>0</v>
      </c>
      <c r="K664" s="67">
        <f>SUMIF(Out!$B:$B,Stock!$B664,Out!J:J)</f>
        <v>0</v>
      </c>
      <c r="L664" s="67">
        <f>SUMIF(Out!$B:$B,Stock!$B664,Out!K:K)</f>
        <v>0</v>
      </c>
      <c r="M664" s="67">
        <f>SUMIF(Out!$B:$B,Stock!$B664,Out!L:L)</f>
        <v>0</v>
      </c>
      <c r="N664" s="67">
        <f>SUMIF(Out!$B:$B,Stock!$B664,Out!M:M)</f>
        <v>0</v>
      </c>
      <c r="O664" s="67">
        <f>SUMIF(Out!$B:$B,Stock!$B664,Out!N:N)</f>
        <v>0</v>
      </c>
      <c r="P664" s="67">
        <f>SUMIF(Out!$B:$B,Stock!$B664,Out!O:O)</f>
        <v>0</v>
      </c>
      <c r="Q664" s="67">
        <f>SUMIF(Out!$B:$B,Stock!$B664,Out!P:P)</f>
        <v>0</v>
      </c>
      <c r="R664" s="67">
        <f>SUMIF(Out!$B:$B,Stock!$B664,Out!Q:Q)</f>
        <v>0</v>
      </c>
      <c r="S664" s="67">
        <f>SUMIF(Out!$B:$B,Stock!$B664,Out!R:R)</f>
        <v>0</v>
      </c>
      <c r="T664" s="67">
        <f>SUMIF(Out!$B:$B,Stock!$B664,Out!S:S)</f>
        <v>0</v>
      </c>
      <c r="U664" s="67">
        <f>SUMIF(Out!$B:$B,Stock!$B664,Out!T:T)</f>
        <v>0</v>
      </c>
      <c r="W664" s="68">
        <f t="shared" si="253"/>
        <v>0</v>
      </c>
      <c r="Z664" s="68">
        <f t="shared" si="258"/>
        <v>225</v>
      </c>
      <c r="AA664" s="76" t="str">
        <f>VLOOKUP($Z664,Master!$A:$B,2,FALSE)</f>
        <v>--barang baru update di master sini--</v>
      </c>
    </row>
    <row r="665" spans="1:27" ht="15">
      <c r="A665" s="77" t="str">
        <f t="shared" si="254"/>
        <v>--barang baru update di master sini--BALANCE</v>
      </c>
      <c r="B665" s="77" t="str">
        <f t="shared" si="255"/>
        <v>--barang baru update di master sini--</v>
      </c>
      <c r="C665" s="53" t="s">
        <v>118</v>
      </c>
      <c r="D665" s="54">
        <f t="shared" ref="D665:U665" si="263">D663-D664</f>
        <v>0</v>
      </c>
      <c r="E665" s="54">
        <f t="shared" si="263"/>
        <v>0</v>
      </c>
      <c r="F665" s="54">
        <f t="shared" si="263"/>
        <v>0</v>
      </c>
      <c r="G665" s="54">
        <f t="shared" si="263"/>
        <v>0</v>
      </c>
      <c r="H665" s="54">
        <f t="shared" si="263"/>
        <v>0</v>
      </c>
      <c r="I665" s="54">
        <f t="shared" si="263"/>
        <v>0</v>
      </c>
      <c r="J665" s="54">
        <f t="shared" si="263"/>
        <v>0</v>
      </c>
      <c r="K665" s="54">
        <f t="shared" si="263"/>
        <v>0</v>
      </c>
      <c r="L665" s="54">
        <f t="shared" si="263"/>
        <v>0</v>
      </c>
      <c r="M665" s="54">
        <f t="shared" si="263"/>
        <v>0</v>
      </c>
      <c r="N665" s="54">
        <f t="shared" si="263"/>
        <v>0</v>
      </c>
      <c r="O665" s="54">
        <f t="shared" si="263"/>
        <v>0</v>
      </c>
      <c r="P665" s="54">
        <f t="shared" si="263"/>
        <v>0</v>
      </c>
      <c r="Q665" s="54">
        <f t="shared" si="263"/>
        <v>0</v>
      </c>
      <c r="R665" s="54">
        <f t="shared" si="263"/>
        <v>0</v>
      </c>
      <c r="S665" s="54">
        <f t="shared" si="263"/>
        <v>0</v>
      </c>
      <c r="T665" s="54">
        <f t="shared" si="263"/>
        <v>0</v>
      </c>
      <c r="U665" s="54">
        <f t="shared" si="263"/>
        <v>0</v>
      </c>
      <c r="W665" s="71">
        <f t="shared" si="253"/>
        <v>0</v>
      </c>
      <c r="Z665" s="71">
        <f t="shared" si="258"/>
        <v>225</v>
      </c>
      <c r="AA665" s="78" t="str">
        <f>VLOOKUP($Z665,Master!$A:$B,2,FALSE)</f>
        <v>--barang baru update di master sini--</v>
      </c>
    </row>
    <row r="666" spans="1:27" ht="15">
      <c r="A666" s="73" t="str">
        <f t="shared" si="254"/>
        <v>--barang baru update di master sini--IN</v>
      </c>
      <c r="B666" s="73" t="str">
        <f t="shared" si="255"/>
        <v>--barang baru update di master sini--</v>
      </c>
      <c r="C666" s="51" t="s">
        <v>18</v>
      </c>
      <c r="D666" s="63">
        <f>SUMIF(In!$B:$B,Stock!$B666,In!C:C)</f>
        <v>0</v>
      </c>
      <c r="E666" s="63">
        <f>SUMIF(In!$B:$B,Stock!$B666,In!D:D)+D668</f>
        <v>0</v>
      </c>
      <c r="F666" s="63">
        <f>SUMIF(In!$B:$B,Stock!$B666,In!E:E)+E668</f>
        <v>0</v>
      </c>
      <c r="G666" s="63">
        <f>SUMIF(In!$B:$B,Stock!$B666,In!F:F)+F668</f>
        <v>0</v>
      </c>
      <c r="H666" s="63">
        <f>SUMIF(In!$B:$B,Stock!$B666,In!G:G)+G668</f>
        <v>0</v>
      </c>
      <c r="I666" s="63">
        <f>SUMIF(In!$B:$B,Stock!$B666,In!H:H)+H668</f>
        <v>0</v>
      </c>
      <c r="J666" s="63">
        <f>SUMIF(In!$B:$B,Stock!$B666,In!I:I)+I668</f>
        <v>0</v>
      </c>
      <c r="K666" s="63">
        <f>SUMIF(In!$B:$B,Stock!$B666,In!J:J)+J668</f>
        <v>0</v>
      </c>
      <c r="L666" s="63">
        <f>SUMIF(In!$B:$B,Stock!$B666,In!K:K)+K668</f>
        <v>0</v>
      </c>
      <c r="M666" s="63">
        <f>SUMIF(In!$B:$B,Stock!$B666,In!L:L)+L668</f>
        <v>0</v>
      </c>
      <c r="N666" s="63">
        <f>SUMIF(In!$B:$B,Stock!$B666,In!M:M)+M668</f>
        <v>0</v>
      </c>
      <c r="O666" s="63">
        <f>SUMIF(In!$B:$B,Stock!$B666,In!N:N)+N668</f>
        <v>0</v>
      </c>
      <c r="P666" s="63">
        <f>SUMIF(In!$B:$B,Stock!$B666,In!O:O)+O668</f>
        <v>0</v>
      </c>
      <c r="Q666" s="63">
        <f>SUMIF(In!$B:$B,Stock!$B666,In!P:P)+P668</f>
        <v>0</v>
      </c>
      <c r="R666" s="63">
        <f>SUMIF(In!$B:$B,Stock!$B666,In!Q:Q)+Q668</f>
        <v>0</v>
      </c>
      <c r="S666" s="63">
        <f>SUMIF(In!$B:$B,Stock!$B666,In!R:R)+R668</f>
        <v>0</v>
      </c>
      <c r="T666" s="63">
        <f>SUMIF(In!$B:$B,Stock!$B666,In!S:S)+S668</f>
        <v>0</v>
      </c>
      <c r="U666" s="63">
        <f>SUMIF(In!$B:$B,Stock!$B666,In!T:T)+T668</f>
        <v>0</v>
      </c>
      <c r="W666" s="64">
        <f t="shared" si="253"/>
        <v>0</v>
      </c>
      <c r="Z666" s="64">
        <f t="shared" si="258"/>
        <v>226</v>
      </c>
      <c r="AA666" s="74" t="str">
        <f>VLOOKUP($Z666,Master!$A:$B,2,FALSE)</f>
        <v>--barang baru update di master sini--</v>
      </c>
    </row>
    <row r="667" spans="1:27" ht="15">
      <c r="A667" s="75" t="str">
        <f t="shared" si="254"/>
        <v>--barang baru update di master sini--OUT</v>
      </c>
      <c r="B667" s="75" t="str">
        <f t="shared" si="255"/>
        <v>--barang baru update di master sini--</v>
      </c>
      <c r="C667" s="52" t="s">
        <v>19</v>
      </c>
      <c r="D667" s="67">
        <f>SUMIF(Out!$B:$B,Stock!$B667,Out!C:C)</f>
        <v>0</v>
      </c>
      <c r="E667" s="67">
        <f>SUMIF(Out!$B:$B,Stock!$B667,Out!D:D)</f>
        <v>0</v>
      </c>
      <c r="F667" s="67">
        <f>SUMIF(Out!$B:$B,Stock!$B667,Out!E:E)</f>
        <v>0</v>
      </c>
      <c r="G667" s="67">
        <f>SUMIF(Out!$B:$B,Stock!$B667,Out!F:F)</f>
        <v>0</v>
      </c>
      <c r="H667" s="67">
        <f>SUMIF(Out!$B:$B,Stock!$B667,Out!G:G)</f>
        <v>0</v>
      </c>
      <c r="I667" s="67">
        <f>SUMIF(Out!$B:$B,Stock!$B667,Out!H:H)</f>
        <v>0</v>
      </c>
      <c r="J667" s="67">
        <f>SUMIF(Out!$B:$B,Stock!$B667,Out!I:I)</f>
        <v>0</v>
      </c>
      <c r="K667" s="67">
        <f>SUMIF(Out!$B:$B,Stock!$B667,Out!J:J)</f>
        <v>0</v>
      </c>
      <c r="L667" s="67">
        <f>SUMIF(Out!$B:$B,Stock!$B667,Out!K:K)</f>
        <v>0</v>
      </c>
      <c r="M667" s="67">
        <f>SUMIF(Out!$B:$B,Stock!$B667,Out!L:L)</f>
        <v>0</v>
      </c>
      <c r="N667" s="67">
        <f>SUMIF(Out!$B:$B,Stock!$B667,Out!M:M)</f>
        <v>0</v>
      </c>
      <c r="O667" s="67">
        <f>SUMIF(Out!$B:$B,Stock!$B667,Out!N:N)</f>
        <v>0</v>
      </c>
      <c r="P667" s="67">
        <f>SUMIF(Out!$B:$B,Stock!$B667,Out!O:O)</f>
        <v>0</v>
      </c>
      <c r="Q667" s="67">
        <f>SUMIF(Out!$B:$B,Stock!$B667,Out!P:P)</f>
        <v>0</v>
      </c>
      <c r="R667" s="67">
        <f>SUMIF(Out!$B:$B,Stock!$B667,Out!Q:Q)</f>
        <v>0</v>
      </c>
      <c r="S667" s="67">
        <f>SUMIF(Out!$B:$B,Stock!$B667,Out!R:R)</f>
        <v>0</v>
      </c>
      <c r="T667" s="67">
        <f>SUMIF(Out!$B:$B,Stock!$B667,Out!S:S)</f>
        <v>0</v>
      </c>
      <c r="U667" s="67">
        <f>SUMIF(Out!$B:$B,Stock!$B667,Out!T:T)</f>
        <v>0</v>
      </c>
      <c r="W667" s="68">
        <f t="shared" si="253"/>
        <v>0</v>
      </c>
      <c r="Z667" s="68">
        <f t="shared" si="258"/>
        <v>226</v>
      </c>
      <c r="AA667" s="76" t="str">
        <f>VLOOKUP($Z667,Master!$A:$B,2,FALSE)</f>
        <v>--barang baru update di master sini--</v>
      </c>
    </row>
    <row r="668" spans="1:27" ht="15">
      <c r="A668" s="77" t="str">
        <f t="shared" si="254"/>
        <v>--barang baru update di master sini--BALANCE</v>
      </c>
      <c r="B668" s="77" t="str">
        <f t="shared" si="255"/>
        <v>--barang baru update di master sini--</v>
      </c>
      <c r="C668" s="53" t="s">
        <v>118</v>
      </c>
      <c r="D668" s="54">
        <f t="shared" ref="D668:U668" si="264">D666-D667</f>
        <v>0</v>
      </c>
      <c r="E668" s="54">
        <f t="shared" si="264"/>
        <v>0</v>
      </c>
      <c r="F668" s="54">
        <f t="shared" si="264"/>
        <v>0</v>
      </c>
      <c r="G668" s="54">
        <f t="shared" si="264"/>
        <v>0</v>
      </c>
      <c r="H668" s="54">
        <f t="shared" si="264"/>
        <v>0</v>
      </c>
      <c r="I668" s="54">
        <f t="shared" si="264"/>
        <v>0</v>
      </c>
      <c r="J668" s="54">
        <f t="shared" si="264"/>
        <v>0</v>
      </c>
      <c r="K668" s="54">
        <f t="shared" si="264"/>
        <v>0</v>
      </c>
      <c r="L668" s="54">
        <f t="shared" si="264"/>
        <v>0</v>
      </c>
      <c r="M668" s="54">
        <f t="shared" si="264"/>
        <v>0</v>
      </c>
      <c r="N668" s="54">
        <f t="shared" si="264"/>
        <v>0</v>
      </c>
      <c r="O668" s="54">
        <f t="shared" si="264"/>
        <v>0</v>
      </c>
      <c r="P668" s="54">
        <f t="shared" si="264"/>
        <v>0</v>
      </c>
      <c r="Q668" s="54">
        <f t="shared" si="264"/>
        <v>0</v>
      </c>
      <c r="R668" s="54">
        <f t="shared" si="264"/>
        <v>0</v>
      </c>
      <c r="S668" s="54">
        <f t="shared" si="264"/>
        <v>0</v>
      </c>
      <c r="T668" s="54">
        <f t="shared" si="264"/>
        <v>0</v>
      </c>
      <c r="U668" s="54">
        <f t="shared" si="264"/>
        <v>0</v>
      </c>
      <c r="W668" s="71">
        <f t="shared" si="253"/>
        <v>0</v>
      </c>
      <c r="Z668" s="71">
        <f t="shared" si="258"/>
        <v>226</v>
      </c>
      <c r="AA668" s="78" t="str">
        <f>VLOOKUP($Z668,Master!$A:$B,2,FALSE)</f>
        <v>--barang baru update di master sini--</v>
      </c>
    </row>
    <row r="669" spans="1:27" ht="15">
      <c r="A669" s="73" t="str">
        <f t="shared" si="254"/>
        <v>--barang baru update di master sini--IN</v>
      </c>
      <c r="B669" s="73" t="str">
        <f t="shared" si="255"/>
        <v>--barang baru update di master sini--</v>
      </c>
      <c r="C669" s="51" t="s">
        <v>18</v>
      </c>
      <c r="D669" s="63">
        <f>SUMIF(In!$B:$B,Stock!$B669,In!C:C)</f>
        <v>0</v>
      </c>
      <c r="E669" s="63">
        <f>SUMIF(In!$B:$B,Stock!$B669,In!D:D)+D671</f>
        <v>0</v>
      </c>
      <c r="F669" s="63">
        <f>SUMIF(In!$B:$B,Stock!$B669,In!E:E)+E671</f>
        <v>0</v>
      </c>
      <c r="G669" s="63">
        <f>SUMIF(In!$B:$B,Stock!$B669,In!F:F)+F671</f>
        <v>0</v>
      </c>
      <c r="H669" s="63">
        <f>SUMIF(In!$B:$B,Stock!$B669,In!G:G)+G671</f>
        <v>0</v>
      </c>
      <c r="I669" s="63">
        <f>SUMIF(In!$B:$B,Stock!$B669,In!H:H)+H671</f>
        <v>0</v>
      </c>
      <c r="J669" s="63">
        <f>SUMIF(In!$B:$B,Stock!$B669,In!I:I)+I671</f>
        <v>0</v>
      </c>
      <c r="K669" s="63">
        <f>SUMIF(In!$B:$B,Stock!$B669,In!J:J)+J671</f>
        <v>0</v>
      </c>
      <c r="L669" s="63">
        <f>SUMIF(In!$B:$B,Stock!$B669,In!K:K)+K671</f>
        <v>0</v>
      </c>
      <c r="M669" s="63">
        <f>SUMIF(In!$B:$B,Stock!$B669,In!L:L)+L671</f>
        <v>0</v>
      </c>
      <c r="N669" s="63">
        <f>SUMIF(In!$B:$B,Stock!$B669,In!M:M)+M671</f>
        <v>0</v>
      </c>
      <c r="O669" s="63">
        <f>SUMIF(In!$B:$B,Stock!$B669,In!N:N)+N671</f>
        <v>0</v>
      </c>
      <c r="P669" s="63">
        <f>SUMIF(In!$B:$B,Stock!$B669,In!O:O)+O671</f>
        <v>0</v>
      </c>
      <c r="Q669" s="63">
        <f>SUMIF(In!$B:$B,Stock!$B669,In!P:P)+P671</f>
        <v>0</v>
      </c>
      <c r="R669" s="63">
        <f>SUMIF(In!$B:$B,Stock!$B669,In!Q:Q)+Q671</f>
        <v>0</v>
      </c>
      <c r="S669" s="63">
        <f>SUMIF(In!$B:$B,Stock!$B669,In!R:R)+R671</f>
        <v>0</v>
      </c>
      <c r="T669" s="63">
        <f>SUMIF(In!$B:$B,Stock!$B669,In!S:S)+S671</f>
        <v>0</v>
      </c>
      <c r="U669" s="63">
        <f>SUMIF(In!$B:$B,Stock!$B669,In!T:T)+T671</f>
        <v>0</v>
      </c>
      <c r="W669" s="64">
        <f t="shared" si="253"/>
        <v>0</v>
      </c>
      <c r="Z669" s="64">
        <f t="shared" si="258"/>
        <v>227</v>
      </c>
      <c r="AA669" s="74" t="str">
        <f>VLOOKUP($Z669,Master!$A:$B,2,FALSE)</f>
        <v>--barang baru update di master sini--</v>
      </c>
    </row>
    <row r="670" spans="1:27" ht="15">
      <c r="A670" s="75" t="str">
        <f t="shared" si="254"/>
        <v>--barang baru update di master sini--OUT</v>
      </c>
      <c r="B670" s="75" t="str">
        <f t="shared" si="255"/>
        <v>--barang baru update di master sini--</v>
      </c>
      <c r="C670" s="52" t="s">
        <v>19</v>
      </c>
      <c r="D670" s="67">
        <f>SUMIF(Out!$B:$B,Stock!$B670,Out!C:C)</f>
        <v>0</v>
      </c>
      <c r="E670" s="67">
        <f>SUMIF(Out!$B:$B,Stock!$B670,Out!D:D)</f>
        <v>0</v>
      </c>
      <c r="F670" s="67">
        <f>SUMIF(Out!$B:$B,Stock!$B670,Out!E:E)</f>
        <v>0</v>
      </c>
      <c r="G670" s="67">
        <f>SUMIF(Out!$B:$B,Stock!$B670,Out!F:F)</f>
        <v>0</v>
      </c>
      <c r="H670" s="67">
        <f>SUMIF(Out!$B:$B,Stock!$B670,Out!G:G)</f>
        <v>0</v>
      </c>
      <c r="I670" s="67">
        <f>SUMIF(Out!$B:$B,Stock!$B670,Out!H:H)</f>
        <v>0</v>
      </c>
      <c r="J670" s="67">
        <f>SUMIF(Out!$B:$B,Stock!$B670,Out!I:I)</f>
        <v>0</v>
      </c>
      <c r="K670" s="67">
        <f>SUMIF(Out!$B:$B,Stock!$B670,Out!J:J)</f>
        <v>0</v>
      </c>
      <c r="L670" s="67">
        <f>SUMIF(Out!$B:$B,Stock!$B670,Out!K:K)</f>
        <v>0</v>
      </c>
      <c r="M670" s="67">
        <f>SUMIF(Out!$B:$B,Stock!$B670,Out!L:L)</f>
        <v>0</v>
      </c>
      <c r="N670" s="67">
        <f>SUMIF(Out!$B:$B,Stock!$B670,Out!M:M)</f>
        <v>0</v>
      </c>
      <c r="O670" s="67">
        <f>SUMIF(Out!$B:$B,Stock!$B670,Out!N:N)</f>
        <v>0</v>
      </c>
      <c r="P670" s="67">
        <f>SUMIF(Out!$B:$B,Stock!$B670,Out!O:O)</f>
        <v>0</v>
      </c>
      <c r="Q670" s="67">
        <f>SUMIF(Out!$B:$B,Stock!$B670,Out!P:P)</f>
        <v>0</v>
      </c>
      <c r="R670" s="67">
        <f>SUMIF(Out!$B:$B,Stock!$B670,Out!Q:Q)</f>
        <v>0</v>
      </c>
      <c r="S670" s="67">
        <f>SUMIF(Out!$B:$B,Stock!$B670,Out!R:R)</f>
        <v>0</v>
      </c>
      <c r="T670" s="67">
        <f>SUMIF(Out!$B:$B,Stock!$B670,Out!S:S)</f>
        <v>0</v>
      </c>
      <c r="U670" s="67">
        <f>SUMIF(Out!$B:$B,Stock!$B670,Out!T:T)</f>
        <v>0</v>
      </c>
      <c r="W670" s="68">
        <f t="shared" si="253"/>
        <v>0</v>
      </c>
      <c r="Z670" s="68">
        <f t="shared" si="258"/>
        <v>227</v>
      </c>
      <c r="AA670" s="76" t="str">
        <f>VLOOKUP($Z670,Master!$A:$B,2,FALSE)</f>
        <v>--barang baru update di master sini--</v>
      </c>
    </row>
    <row r="671" spans="1:27" ht="15">
      <c r="A671" s="77" t="str">
        <f t="shared" si="254"/>
        <v>--barang baru update di master sini--BALANCE</v>
      </c>
      <c r="B671" s="77" t="str">
        <f t="shared" si="255"/>
        <v>--barang baru update di master sini--</v>
      </c>
      <c r="C671" s="53" t="s">
        <v>118</v>
      </c>
      <c r="D671" s="54">
        <f t="shared" ref="D671:U671" si="265">D669-D670</f>
        <v>0</v>
      </c>
      <c r="E671" s="54">
        <f t="shared" si="265"/>
        <v>0</v>
      </c>
      <c r="F671" s="54">
        <f t="shared" si="265"/>
        <v>0</v>
      </c>
      <c r="G671" s="54">
        <f t="shared" si="265"/>
        <v>0</v>
      </c>
      <c r="H671" s="54">
        <f t="shared" si="265"/>
        <v>0</v>
      </c>
      <c r="I671" s="54">
        <f t="shared" si="265"/>
        <v>0</v>
      </c>
      <c r="J671" s="54">
        <f t="shared" si="265"/>
        <v>0</v>
      </c>
      <c r="K671" s="54">
        <f t="shared" si="265"/>
        <v>0</v>
      </c>
      <c r="L671" s="54">
        <f t="shared" si="265"/>
        <v>0</v>
      </c>
      <c r="M671" s="54">
        <f t="shared" si="265"/>
        <v>0</v>
      </c>
      <c r="N671" s="54">
        <f t="shared" si="265"/>
        <v>0</v>
      </c>
      <c r="O671" s="54">
        <f t="shared" si="265"/>
        <v>0</v>
      </c>
      <c r="P671" s="54">
        <f t="shared" si="265"/>
        <v>0</v>
      </c>
      <c r="Q671" s="54">
        <f t="shared" si="265"/>
        <v>0</v>
      </c>
      <c r="R671" s="54">
        <f t="shared" si="265"/>
        <v>0</v>
      </c>
      <c r="S671" s="54">
        <f t="shared" si="265"/>
        <v>0</v>
      </c>
      <c r="T671" s="54">
        <f t="shared" si="265"/>
        <v>0</v>
      </c>
      <c r="U671" s="54">
        <f t="shared" si="265"/>
        <v>0</v>
      </c>
      <c r="W671" s="71">
        <f t="shared" si="253"/>
        <v>0</v>
      </c>
      <c r="Z671" s="71">
        <f t="shared" si="258"/>
        <v>227</v>
      </c>
      <c r="AA671" s="78" t="str">
        <f>VLOOKUP($Z671,Master!$A:$B,2,FALSE)</f>
        <v>--barang baru update di master sini--</v>
      </c>
    </row>
    <row r="672" spans="1:27" ht="15">
      <c r="A672" s="73" t="str">
        <f t="shared" si="254"/>
        <v>--barang baru update di master sini--IN</v>
      </c>
      <c r="B672" s="73" t="str">
        <f t="shared" si="255"/>
        <v>--barang baru update di master sini--</v>
      </c>
      <c r="C672" s="51" t="s">
        <v>18</v>
      </c>
      <c r="D672" s="63">
        <f>SUMIF(In!$B:$B,Stock!$B672,In!C:C)</f>
        <v>0</v>
      </c>
      <c r="E672" s="63">
        <f>SUMIF(In!$B:$B,Stock!$B672,In!D:D)+D674</f>
        <v>0</v>
      </c>
      <c r="F672" s="63">
        <f>SUMIF(In!$B:$B,Stock!$B672,In!E:E)+E674</f>
        <v>0</v>
      </c>
      <c r="G672" s="63">
        <f>SUMIF(In!$B:$B,Stock!$B672,In!F:F)+F674</f>
        <v>0</v>
      </c>
      <c r="H672" s="63">
        <f>SUMIF(In!$B:$B,Stock!$B672,In!G:G)+G674</f>
        <v>0</v>
      </c>
      <c r="I672" s="63">
        <f>SUMIF(In!$B:$B,Stock!$B672,In!H:H)+H674</f>
        <v>0</v>
      </c>
      <c r="J672" s="63">
        <f>SUMIF(In!$B:$B,Stock!$B672,In!I:I)+I674</f>
        <v>0</v>
      </c>
      <c r="K672" s="63">
        <f>SUMIF(In!$B:$B,Stock!$B672,In!J:J)+J674</f>
        <v>0</v>
      </c>
      <c r="L672" s="63">
        <f>SUMIF(In!$B:$B,Stock!$B672,In!K:K)+K674</f>
        <v>0</v>
      </c>
      <c r="M672" s="63">
        <f>SUMIF(In!$B:$B,Stock!$B672,In!L:L)+L674</f>
        <v>0</v>
      </c>
      <c r="N672" s="63">
        <f>SUMIF(In!$B:$B,Stock!$B672,In!M:M)+M674</f>
        <v>0</v>
      </c>
      <c r="O672" s="63">
        <f>SUMIF(In!$B:$B,Stock!$B672,In!N:N)+N674</f>
        <v>0</v>
      </c>
      <c r="P672" s="63">
        <f>SUMIF(In!$B:$B,Stock!$B672,In!O:O)+O674</f>
        <v>0</v>
      </c>
      <c r="Q672" s="63">
        <f>SUMIF(In!$B:$B,Stock!$B672,In!P:P)+P674</f>
        <v>0</v>
      </c>
      <c r="R672" s="63">
        <f>SUMIF(In!$B:$B,Stock!$B672,In!Q:Q)+Q674</f>
        <v>0</v>
      </c>
      <c r="S672" s="63">
        <f>SUMIF(In!$B:$B,Stock!$B672,In!R:R)+R674</f>
        <v>0</v>
      </c>
      <c r="T672" s="63">
        <f>SUMIF(In!$B:$B,Stock!$B672,In!S:S)+S674</f>
        <v>0</v>
      </c>
      <c r="U672" s="63">
        <f>SUMIF(In!$B:$B,Stock!$B672,In!T:T)+T674</f>
        <v>0</v>
      </c>
      <c r="W672" s="64">
        <f t="shared" si="253"/>
        <v>0</v>
      </c>
      <c r="Z672" s="64">
        <f t="shared" si="258"/>
        <v>228</v>
      </c>
      <c r="AA672" s="74" t="str">
        <f>VLOOKUP($Z672,Master!$A:$B,2,FALSE)</f>
        <v>--barang baru update di master sini--</v>
      </c>
    </row>
    <row r="673" spans="1:27" ht="15">
      <c r="A673" s="75" t="str">
        <f t="shared" si="254"/>
        <v>--barang baru update di master sini--OUT</v>
      </c>
      <c r="B673" s="75" t="str">
        <f t="shared" si="255"/>
        <v>--barang baru update di master sini--</v>
      </c>
      <c r="C673" s="52" t="s">
        <v>19</v>
      </c>
      <c r="D673" s="67">
        <f>SUMIF(Out!$B:$B,Stock!$B673,Out!C:C)</f>
        <v>0</v>
      </c>
      <c r="E673" s="67">
        <f>SUMIF(Out!$B:$B,Stock!$B673,Out!D:D)</f>
        <v>0</v>
      </c>
      <c r="F673" s="67">
        <f>SUMIF(Out!$B:$B,Stock!$B673,Out!E:E)</f>
        <v>0</v>
      </c>
      <c r="G673" s="67">
        <f>SUMIF(Out!$B:$B,Stock!$B673,Out!F:F)</f>
        <v>0</v>
      </c>
      <c r="H673" s="67">
        <f>SUMIF(Out!$B:$B,Stock!$B673,Out!G:G)</f>
        <v>0</v>
      </c>
      <c r="I673" s="67">
        <f>SUMIF(Out!$B:$B,Stock!$B673,Out!H:H)</f>
        <v>0</v>
      </c>
      <c r="J673" s="67">
        <f>SUMIF(Out!$B:$B,Stock!$B673,Out!I:I)</f>
        <v>0</v>
      </c>
      <c r="K673" s="67">
        <f>SUMIF(Out!$B:$B,Stock!$B673,Out!J:J)</f>
        <v>0</v>
      </c>
      <c r="L673" s="67">
        <f>SUMIF(Out!$B:$B,Stock!$B673,Out!K:K)</f>
        <v>0</v>
      </c>
      <c r="M673" s="67">
        <f>SUMIF(Out!$B:$B,Stock!$B673,Out!L:L)</f>
        <v>0</v>
      </c>
      <c r="N673" s="67">
        <f>SUMIF(Out!$B:$B,Stock!$B673,Out!M:M)</f>
        <v>0</v>
      </c>
      <c r="O673" s="67">
        <f>SUMIF(Out!$B:$B,Stock!$B673,Out!N:N)</f>
        <v>0</v>
      </c>
      <c r="P673" s="67">
        <f>SUMIF(Out!$B:$B,Stock!$B673,Out!O:O)</f>
        <v>0</v>
      </c>
      <c r="Q673" s="67">
        <f>SUMIF(Out!$B:$B,Stock!$B673,Out!P:P)</f>
        <v>0</v>
      </c>
      <c r="R673" s="67">
        <f>SUMIF(Out!$B:$B,Stock!$B673,Out!Q:Q)</f>
        <v>0</v>
      </c>
      <c r="S673" s="67">
        <f>SUMIF(Out!$B:$B,Stock!$B673,Out!R:R)</f>
        <v>0</v>
      </c>
      <c r="T673" s="67">
        <f>SUMIF(Out!$B:$B,Stock!$B673,Out!S:S)</f>
        <v>0</v>
      </c>
      <c r="U673" s="67">
        <f>SUMIF(Out!$B:$B,Stock!$B673,Out!T:T)</f>
        <v>0</v>
      </c>
      <c r="W673" s="68">
        <f t="shared" si="253"/>
        <v>0</v>
      </c>
      <c r="Z673" s="68">
        <f t="shared" si="258"/>
        <v>228</v>
      </c>
      <c r="AA673" s="76" t="str">
        <f>VLOOKUP($Z673,Master!$A:$B,2,FALSE)</f>
        <v>--barang baru update di master sini--</v>
      </c>
    </row>
    <row r="674" spans="1:27" ht="15">
      <c r="A674" s="77" t="str">
        <f t="shared" si="254"/>
        <v>--barang baru update di master sini--BALANCE</v>
      </c>
      <c r="B674" s="77" t="str">
        <f t="shared" si="255"/>
        <v>--barang baru update di master sini--</v>
      </c>
      <c r="C674" s="53" t="s">
        <v>118</v>
      </c>
      <c r="D674" s="54">
        <f t="shared" ref="D674:U674" si="266">D672-D673</f>
        <v>0</v>
      </c>
      <c r="E674" s="54">
        <f t="shared" si="266"/>
        <v>0</v>
      </c>
      <c r="F674" s="54">
        <f t="shared" si="266"/>
        <v>0</v>
      </c>
      <c r="G674" s="54">
        <f t="shared" si="266"/>
        <v>0</v>
      </c>
      <c r="H674" s="54">
        <f t="shared" si="266"/>
        <v>0</v>
      </c>
      <c r="I674" s="54">
        <f t="shared" si="266"/>
        <v>0</v>
      </c>
      <c r="J674" s="54">
        <f t="shared" si="266"/>
        <v>0</v>
      </c>
      <c r="K674" s="54">
        <f t="shared" si="266"/>
        <v>0</v>
      </c>
      <c r="L674" s="54">
        <f t="shared" si="266"/>
        <v>0</v>
      </c>
      <c r="M674" s="54">
        <f t="shared" si="266"/>
        <v>0</v>
      </c>
      <c r="N674" s="54">
        <f t="shared" si="266"/>
        <v>0</v>
      </c>
      <c r="O674" s="54">
        <f t="shared" si="266"/>
        <v>0</v>
      </c>
      <c r="P674" s="54">
        <f t="shared" si="266"/>
        <v>0</v>
      </c>
      <c r="Q674" s="54">
        <f t="shared" si="266"/>
        <v>0</v>
      </c>
      <c r="R674" s="54">
        <f t="shared" si="266"/>
        <v>0</v>
      </c>
      <c r="S674" s="54">
        <f t="shared" si="266"/>
        <v>0</v>
      </c>
      <c r="T674" s="54">
        <f t="shared" si="266"/>
        <v>0</v>
      </c>
      <c r="U674" s="54">
        <f t="shared" si="266"/>
        <v>0</v>
      </c>
      <c r="W674" s="71">
        <f t="shared" si="253"/>
        <v>0</v>
      </c>
      <c r="Z674" s="71">
        <f t="shared" si="258"/>
        <v>228</v>
      </c>
      <c r="AA674" s="78" t="str">
        <f>VLOOKUP($Z674,Master!$A:$B,2,FALSE)</f>
        <v>--barang baru update di master sini--</v>
      </c>
    </row>
    <row r="675" spans="1:27" ht="15">
      <c r="A675" s="73" t="str">
        <f t="shared" si="254"/>
        <v>--barang baru update di master sini--IN</v>
      </c>
      <c r="B675" s="73" t="str">
        <f t="shared" si="255"/>
        <v>--barang baru update di master sini--</v>
      </c>
      <c r="C675" s="51" t="s">
        <v>18</v>
      </c>
      <c r="D675" s="63">
        <f>SUMIF(In!$B:$B,Stock!$B675,In!C:C)</f>
        <v>0</v>
      </c>
      <c r="E675" s="63">
        <f>SUMIF(In!$B:$B,Stock!$B675,In!D:D)+D677</f>
        <v>0</v>
      </c>
      <c r="F675" s="63">
        <f>SUMIF(In!$B:$B,Stock!$B675,In!E:E)+E677</f>
        <v>0</v>
      </c>
      <c r="G675" s="63">
        <f>SUMIF(In!$B:$B,Stock!$B675,In!F:F)+F677</f>
        <v>0</v>
      </c>
      <c r="H675" s="63">
        <f>SUMIF(In!$B:$B,Stock!$B675,In!G:G)+G677</f>
        <v>0</v>
      </c>
      <c r="I675" s="63">
        <f>SUMIF(In!$B:$B,Stock!$B675,In!H:H)+H677</f>
        <v>0</v>
      </c>
      <c r="J675" s="63">
        <f>SUMIF(In!$B:$B,Stock!$B675,In!I:I)+I677</f>
        <v>0</v>
      </c>
      <c r="K675" s="63">
        <f>SUMIF(In!$B:$B,Stock!$B675,In!J:J)+J677</f>
        <v>0</v>
      </c>
      <c r="L675" s="63">
        <f>SUMIF(In!$B:$B,Stock!$B675,In!K:K)+K677</f>
        <v>0</v>
      </c>
      <c r="M675" s="63">
        <f>SUMIF(In!$B:$B,Stock!$B675,In!L:L)+L677</f>
        <v>0</v>
      </c>
      <c r="N675" s="63">
        <f>SUMIF(In!$B:$B,Stock!$B675,In!M:M)+M677</f>
        <v>0</v>
      </c>
      <c r="O675" s="63">
        <f>SUMIF(In!$B:$B,Stock!$B675,In!N:N)+N677</f>
        <v>0</v>
      </c>
      <c r="P675" s="63">
        <f>SUMIF(In!$B:$B,Stock!$B675,In!O:O)+O677</f>
        <v>0</v>
      </c>
      <c r="Q675" s="63">
        <f>SUMIF(In!$B:$B,Stock!$B675,In!P:P)+P677</f>
        <v>0</v>
      </c>
      <c r="R675" s="63">
        <f>SUMIF(In!$B:$B,Stock!$B675,In!Q:Q)+Q677</f>
        <v>0</v>
      </c>
      <c r="S675" s="63">
        <f>SUMIF(In!$B:$B,Stock!$B675,In!R:R)+R677</f>
        <v>0</v>
      </c>
      <c r="T675" s="63">
        <f>SUMIF(In!$B:$B,Stock!$B675,In!S:S)+S677</f>
        <v>0</v>
      </c>
      <c r="U675" s="63">
        <f>SUMIF(In!$B:$B,Stock!$B675,In!T:T)+T677</f>
        <v>0</v>
      </c>
      <c r="W675" s="64">
        <f t="shared" si="253"/>
        <v>0</v>
      </c>
      <c r="Z675" s="64">
        <f t="shared" si="258"/>
        <v>229</v>
      </c>
      <c r="AA675" s="74" t="str">
        <f>VLOOKUP($Z675,Master!$A:$B,2,FALSE)</f>
        <v>--barang baru update di master sini--</v>
      </c>
    </row>
    <row r="676" spans="1:27" ht="15">
      <c r="A676" s="75" t="str">
        <f t="shared" si="254"/>
        <v>--barang baru update di master sini--OUT</v>
      </c>
      <c r="B676" s="75" t="str">
        <f t="shared" si="255"/>
        <v>--barang baru update di master sini--</v>
      </c>
      <c r="C676" s="52" t="s">
        <v>19</v>
      </c>
      <c r="D676" s="67">
        <f>SUMIF(Out!$B:$B,Stock!$B676,Out!C:C)</f>
        <v>0</v>
      </c>
      <c r="E676" s="67">
        <f>SUMIF(Out!$B:$B,Stock!$B676,Out!D:D)</f>
        <v>0</v>
      </c>
      <c r="F676" s="67">
        <f>SUMIF(Out!$B:$B,Stock!$B676,Out!E:E)</f>
        <v>0</v>
      </c>
      <c r="G676" s="67">
        <f>SUMIF(Out!$B:$B,Stock!$B676,Out!F:F)</f>
        <v>0</v>
      </c>
      <c r="H676" s="67">
        <f>SUMIF(Out!$B:$B,Stock!$B676,Out!G:G)</f>
        <v>0</v>
      </c>
      <c r="I676" s="67">
        <f>SUMIF(Out!$B:$B,Stock!$B676,Out!H:H)</f>
        <v>0</v>
      </c>
      <c r="J676" s="67">
        <f>SUMIF(Out!$B:$B,Stock!$B676,Out!I:I)</f>
        <v>0</v>
      </c>
      <c r="K676" s="67">
        <f>SUMIF(Out!$B:$B,Stock!$B676,Out!J:J)</f>
        <v>0</v>
      </c>
      <c r="L676" s="67">
        <f>SUMIF(Out!$B:$B,Stock!$B676,Out!K:K)</f>
        <v>0</v>
      </c>
      <c r="M676" s="67">
        <f>SUMIF(Out!$B:$B,Stock!$B676,Out!L:L)</f>
        <v>0</v>
      </c>
      <c r="N676" s="67">
        <f>SUMIF(Out!$B:$B,Stock!$B676,Out!M:M)</f>
        <v>0</v>
      </c>
      <c r="O676" s="67">
        <f>SUMIF(Out!$B:$B,Stock!$B676,Out!N:N)</f>
        <v>0</v>
      </c>
      <c r="P676" s="67">
        <f>SUMIF(Out!$B:$B,Stock!$B676,Out!O:O)</f>
        <v>0</v>
      </c>
      <c r="Q676" s="67">
        <f>SUMIF(Out!$B:$B,Stock!$B676,Out!P:P)</f>
        <v>0</v>
      </c>
      <c r="R676" s="67">
        <f>SUMIF(Out!$B:$B,Stock!$B676,Out!Q:Q)</f>
        <v>0</v>
      </c>
      <c r="S676" s="67">
        <f>SUMIF(Out!$B:$B,Stock!$B676,Out!R:R)</f>
        <v>0</v>
      </c>
      <c r="T676" s="67">
        <f>SUMIF(Out!$B:$B,Stock!$B676,Out!S:S)</f>
        <v>0</v>
      </c>
      <c r="U676" s="67">
        <f>SUMIF(Out!$B:$B,Stock!$B676,Out!T:T)</f>
        <v>0</v>
      </c>
      <c r="W676" s="68">
        <f t="shared" si="253"/>
        <v>0</v>
      </c>
      <c r="Z676" s="68">
        <f t="shared" si="258"/>
        <v>229</v>
      </c>
      <c r="AA676" s="76" t="str">
        <f>VLOOKUP($Z676,Master!$A:$B,2,FALSE)</f>
        <v>--barang baru update di master sini--</v>
      </c>
    </row>
    <row r="677" spans="1:27" ht="15">
      <c r="A677" s="77" t="str">
        <f t="shared" si="254"/>
        <v>--barang baru update di master sini--BALANCE</v>
      </c>
      <c r="B677" s="77" t="str">
        <f t="shared" si="255"/>
        <v>--barang baru update di master sini--</v>
      </c>
      <c r="C677" s="53" t="s">
        <v>118</v>
      </c>
      <c r="D677" s="54">
        <f t="shared" ref="D677:U677" si="267">D675-D676</f>
        <v>0</v>
      </c>
      <c r="E677" s="54">
        <f t="shared" si="267"/>
        <v>0</v>
      </c>
      <c r="F677" s="54">
        <f t="shared" si="267"/>
        <v>0</v>
      </c>
      <c r="G677" s="54">
        <f t="shared" si="267"/>
        <v>0</v>
      </c>
      <c r="H677" s="54">
        <f t="shared" si="267"/>
        <v>0</v>
      </c>
      <c r="I677" s="54">
        <f t="shared" si="267"/>
        <v>0</v>
      </c>
      <c r="J677" s="54">
        <f t="shared" si="267"/>
        <v>0</v>
      </c>
      <c r="K677" s="54">
        <f t="shared" si="267"/>
        <v>0</v>
      </c>
      <c r="L677" s="54">
        <f t="shared" si="267"/>
        <v>0</v>
      </c>
      <c r="M677" s="54">
        <f t="shared" si="267"/>
        <v>0</v>
      </c>
      <c r="N677" s="54">
        <f t="shared" si="267"/>
        <v>0</v>
      </c>
      <c r="O677" s="54">
        <f t="shared" si="267"/>
        <v>0</v>
      </c>
      <c r="P677" s="54">
        <f t="shared" si="267"/>
        <v>0</v>
      </c>
      <c r="Q677" s="54">
        <f t="shared" si="267"/>
        <v>0</v>
      </c>
      <c r="R677" s="54">
        <f t="shared" si="267"/>
        <v>0</v>
      </c>
      <c r="S677" s="54">
        <f t="shared" si="267"/>
        <v>0</v>
      </c>
      <c r="T677" s="54">
        <f t="shared" si="267"/>
        <v>0</v>
      </c>
      <c r="U677" s="54">
        <f t="shared" si="267"/>
        <v>0</v>
      </c>
      <c r="W677" s="71">
        <f t="shared" si="253"/>
        <v>0</v>
      </c>
      <c r="Z677" s="71">
        <f t="shared" si="258"/>
        <v>229</v>
      </c>
      <c r="AA677" s="78" t="str">
        <f>VLOOKUP($Z677,Master!$A:$B,2,FALSE)</f>
        <v>--barang baru update di master sini--</v>
      </c>
    </row>
    <row r="678" spans="1:27" ht="15">
      <c r="A678" s="73" t="str">
        <f t="shared" si="254"/>
        <v>--barang baru update di master sini--IN</v>
      </c>
      <c r="B678" s="73" t="str">
        <f t="shared" si="255"/>
        <v>--barang baru update di master sini--</v>
      </c>
      <c r="C678" s="51" t="s">
        <v>18</v>
      </c>
      <c r="D678" s="63">
        <f>SUMIF(In!$B:$B,Stock!$B678,In!C:C)</f>
        <v>0</v>
      </c>
      <c r="E678" s="63">
        <f>SUMIF(In!$B:$B,Stock!$B678,In!D:D)+D680</f>
        <v>0</v>
      </c>
      <c r="F678" s="63">
        <f>SUMIF(In!$B:$B,Stock!$B678,In!E:E)+E680</f>
        <v>0</v>
      </c>
      <c r="G678" s="63">
        <f>SUMIF(In!$B:$B,Stock!$B678,In!F:F)+F680</f>
        <v>0</v>
      </c>
      <c r="H678" s="63">
        <f>SUMIF(In!$B:$B,Stock!$B678,In!G:G)+G680</f>
        <v>0</v>
      </c>
      <c r="I678" s="63">
        <f>SUMIF(In!$B:$B,Stock!$B678,In!H:H)+H680</f>
        <v>0</v>
      </c>
      <c r="J678" s="63">
        <f>SUMIF(In!$B:$B,Stock!$B678,In!I:I)+I680</f>
        <v>0</v>
      </c>
      <c r="K678" s="63">
        <f>SUMIF(In!$B:$B,Stock!$B678,In!J:J)+J680</f>
        <v>0</v>
      </c>
      <c r="L678" s="63">
        <f>SUMIF(In!$B:$B,Stock!$B678,In!K:K)+K680</f>
        <v>0</v>
      </c>
      <c r="M678" s="63">
        <f>SUMIF(In!$B:$B,Stock!$B678,In!L:L)+L680</f>
        <v>0</v>
      </c>
      <c r="N678" s="63">
        <f>SUMIF(In!$B:$B,Stock!$B678,In!M:M)+M680</f>
        <v>0</v>
      </c>
      <c r="O678" s="63">
        <f>SUMIF(In!$B:$B,Stock!$B678,In!N:N)+N680</f>
        <v>0</v>
      </c>
      <c r="P678" s="63">
        <f>SUMIF(In!$B:$B,Stock!$B678,In!O:O)+O680</f>
        <v>0</v>
      </c>
      <c r="Q678" s="63">
        <f>SUMIF(In!$B:$B,Stock!$B678,In!P:P)+P680</f>
        <v>0</v>
      </c>
      <c r="R678" s="63">
        <f>SUMIF(In!$B:$B,Stock!$B678,In!Q:Q)+Q680</f>
        <v>0</v>
      </c>
      <c r="S678" s="63">
        <f>SUMIF(In!$B:$B,Stock!$B678,In!R:R)+R680</f>
        <v>0</v>
      </c>
      <c r="T678" s="63">
        <f>SUMIF(In!$B:$B,Stock!$B678,In!S:S)+S680</f>
        <v>0</v>
      </c>
      <c r="U678" s="63">
        <f>SUMIF(In!$B:$B,Stock!$B678,In!T:T)+T680</f>
        <v>0</v>
      </c>
      <c r="W678" s="64">
        <f t="shared" si="253"/>
        <v>0</v>
      </c>
      <c r="Z678" s="64">
        <f t="shared" si="258"/>
        <v>230</v>
      </c>
      <c r="AA678" s="74" t="str">
        <f>VLOOKUP($Z678,Master!$A:$B,2,FALSE)</f>
        <v>--barang baru update di master sini--</v>
      </c>
    </row>
    <row r="679" spans="1:27" ht="15">
      <c r="A679" s="75" t="str">
        <f t="shared" si="254"/>
        <v>--barang baru update di master sini--OUT</v>
      </c>
      <c r="B679" s="75" t="str">
        <f t="shared" si="255"/>
        <v>--barang baru update di master sini--</v>
      </c>
      <c r="C679" s="52" t="s">
        <v>19</v>
      </c>
      <c r="D679" s="67">
        <f>SUMIF(Out!$B:$B,Stock!$B679,Out!C:C)</f>
        <v>0</v>
      </c>
      <c r="E679" s="67">
        <f>SUMIF(Out!$B:$B,Stock!$B679,Out!D:D)</f>
        <v>0</v>
      </c>
      <c r="F679" s="67">
        <f>SUMIF(Out!$B:$B,Stock!$B679,Out!E:E)</f>
        <v>0</v>
      </c>
      <c r="G679" s="67">
        <f>SUMIF(Out!$B:$B,Stock!$B679,Out!F:F)</f>
        <v>0</v>
      </c>
      <c r="H679" s="67">
        <f>SUMIF(Out!$B:$B,Stock!$B679,Out!G:G)</f>
        <v>0</v>
      </c>
      <c r="I679" s="67">
        <f>SUMIF(Out!$B:$B,Stock!$B679,Out!H:H)</f>
        <v>0</v>
      </c>
      <c r="J679" s="67">
        <f>SUMIF(Out!$B:$B,Stock!$B679,Out!I:I)</f>
        <v>0</v>
      </c>
      <c r="K679" s="67">
        <f>SUMIF(Out!$B:$B,Stock!$B679,Out!J:J)</f>
        <v>0</v>
      </c>
      <c r="L679" s="67">
        <f>SUMIF(Out!$B:$B,Stock!$B679,Out!K:K)</f>
        <v>0</v>
      </c>
      <c r="M679" s="67">
        <f>SUMIF(Out!$B:$B,Stock!$B679,Out!L:L)</f>
        <v>0</v>
      </c>
      <c r="N679" s="67">
        <f>SUMIF(Out!$B:$B,Stock!$B679,Out!M:M)</f>
        <v>0</v>
      </c>
      <c r="O679" s="67">
        <f>SUMIF(Out!$B:$B,Stock!$B679,Out!N:N)</f>
        <v>0</v>
      </c>
      <c r="P679" s="67">
        <f>SUMIF(Out!$B:$B,Stock!$B679,Out!O:O)</f>
        <v>0</v>
      </c>
      <c r="Q679" s="67">
        <f>SUMIF(Out!$B:$B,Stock!$B679,Out!P:P)</f>
        <v>0</v>
      </c>
      <c r="R679" s="67">
        <f>SUMIF(Out!$B:$B,Stock!$B679,Out!Q:Q)</f>
        <v>0</v>
      </c>
      <c r="S679" s="67">
        <f>SUMIF(Out!$B:$B,Stock!$B679,Out!R:R)</f>
        <v>0</v>
      </c>
      <c r="T679" s="67">
        <f>SUMIF(Out!$B:$B,Stock!$B679,Out!S:S)</f>
        <v>0</v>
      </c>
      <c r="U679" s="67">
        <f>SUMIF(Out!$B:$B,Stock!$B679,Out!T:T)</f>
        <v>0</v>
      </c>
      <c r="W679" s="68">
        <f t="shared" si="253"/>
        <v>0</v>
      </c>
      <c r="Z679" s="68">
        <f t="shared" si="258"/>
        <v>230</v>
      </c>
      <c r="AA679" s="76" t="str">
        <f>VLOOKUP($Z679,Master!$A:$B,2,FALSE)</f>
        <v>--barang baru update di master sini--</v>
      </c>
    </row>
    <row r="680" spans="1:27" ht="15">
      <c r="A680" s="77" t="str">
        <f t="shared" si="254"/>
        <v>--barang baru update di master sini--BALANCE</v>
      </c>
      <c r="B680" s="77" t="str">
        <f t="shared" si="255"/>
        <v>--barang baru update di master sini--</v>
      </c>
      <c r="C680" s="53" t="s">
        <v>118</v>
      </c>
      <c r="D680" s="54">
        <f t="shared" ref="D680:U680" si="268">D678-D679</f>
        <v>0</v>
      </c>
      <c r="E680" s="54">
        <f t="shared" si="268"/>
        <v>0</v>
      </c>
      <c r="F680" s="54">
        <f t="shared" si="268"/>
        <v>0</v>
      </c>
      <c r="G680" s="54">
        <f t="shared" si="268"/>
        <v>0</v>
      </c>
      <c r="H680" s="54">
        <f t="shared" si="268"/>
        <v>0</v>
      </c>
      <c r="I680" s="54">
        <f t="shared" si="268"/>
        <v>0</v>
      </c>
      <c r="J680" s="54">
        <f t="shared" si="268"/>
        <v>0</v>
      </c>
      <c r="K680" s="54">
        <f t="shared" si="268"/>
        <v>0</v>
      </c>
      <c r="L680" s="54">
        <f t="shared" si="268"/>
        <v>0</v>
      </c>
      <c r="M680" s="54">
        <f t="shared" si="268"/>
        <v>0</v>
      </c>
      <c r="N680" s="54">
        <f t="shared" si="268"/>
        <v>0</v>
      </c>
      <c r="O680" s="54">
        <f t="shared" si="268"/>
        <v>0</v>
      </c>
      <c r="P680" s="54">
        <f t="shared" si="268"/>
        <v>0</v>
      </c>
      <c r="Q680" s="54">
        <f t="shared" si="268"/>
        <v>0</v>
      </c>
      <c r="R680" s="54">
        <f t="shared" si="268"/>
        <v>0</v>
      </c>
      <c r="S680" s="54">
        <f t="shared" si="268"/>
        <v>0</v>
      </c>
      <c r="T680" s="54">
        <f t="shared" si="268"/>
        <v>0</v>
      </c>
      <c r="U680" s="54">
        <f t="shared" si="268"/>
        <v>0</v>
      </c>
      <c r="W680" s="71">
        <f t="shared" si="253"/>
        <v>0</v>
      </c>
      <c r="Z680" s="71">
        <f t="shared" si="258"/>
        <v>230</v>
      </c>
      <c r="AA680" s="78" t="str">
        <f>VLOOKUP($Z680,Master!$A:$B,2,FALSE)</f>
        <v>--barang baru update di master sini--</v>
      </c>
    </row>
    <row r="681" spans="1:27" ht="15">
      <c r="A681" s="73" t="str">
        <f t="shared" si="254"/>
        <v>--barang baru update di master sini--IN</v>
      </c>
      <c r="B681" s="73" t="str">
        <f t="shared" si="255"/>
        <v>--barang baru update di master sini--</v>
      </c>
      <c r="C681" s="51" t="s">
        <v>18</v>
      </c>
      <c r="D681" s="63">
        <f>SUMIF(In!$B:$B,Stock!$B681,In!C:C)</f>
        <v>0</v>
      </c>
      <c r="E681" s="63">
        <f>SUMIF(In!$B:$B,Stock!$B681,In!D:D)+D683</f>
        <v>0</v>
      </c>
      <c r="F681" s="63">
        <f>SUMIF(In!$B:$B,Stock!$B681,In!E:E)+E683</f>
        <v>0</v>
      </c>
      <c r="G681" s="63">
        <f>SUMIF(In!$B:$B,Stock!$B681,In!F:F)+F683</f>
        <v>0</v>
      </c>
      <c r="H681" s="63">
        <f>SUMIF(In!$B:$B,Stock!$B681,In!G:G)+G683</f>
        <v>0</v>
      </c>
      <c r="I681" s="63">
        <f>SUMIF(In!$B:$B,Stock!$B681,In!H:H)+H683</f>
        <v>0</v>
      </c>
      <c r="J681" s="63">
        <f>SUMIF(In!$B:$B,Stock!$B681,In!I:I)+I683</f>
        <v>0</v>
      </c>
      <c r="K681" s="63">
        <f>SUMIF(In!$B:$B,Stock!$B681,In!J:J)+J683</f>
        <v>0</v>
      </c>
      <c r="L681" s="63">
        <f>SUMIF(In!$B:$B,Stock!$B681,In!K:K)+K683</f>
        <v>0</v>
      </c>
      <c r="M681" s="63">
        <f>SUMIF(In!$B:$B,Stock!$B681,In!L:L)+L683</f>
        <v>0</v>
      </c>
      <c r="N681" s="63">
        <f>SUMIF(In!$B:$B,Stock!$B681,In!M:M)+M683</f>
        <v>0</v>
      </c>
      <c r="O681" s="63">
        <f>SUMIF(In!$B:$B,Stock!$B681,In!N:N)+N683</f>
        <v>0</v>
      </c>
      <c r="P681" s="63">
        <f>SUMIF(In!$B:$B,Stock!$B681,In!O:O)+O683</f>
        <v>0</v>
      </c>
      <c r="Q681" s="63">
        <f>SUMIF(In!$B:$B,Stock!$B681,In!P:P)+P683</f>
        <v>0</v>
      </c>
      <c r="R681" s="63">
        <f>SUMIF(In!$B:$B,Stock!$B681,In!Q:Q)+Q683</f>
        <v>0</v>
      </c>
      <c r="S681" s="63">
        <f>SUMIF(In!$B:$B,Stock!$B681,In!R:R)+R683</f>
        <v>0</v>
      </c>
      <c r="T681" s="63">
        <f>SUMIF(In!$B:$B,Stock!$B681,In!S:S)+S683</f>
        <v>0</v>
      </c>
      <c r="U681" s="63">
        <f>SUMIF(In!$B:$B,Stock!$B681,In!T:T)+T683</f>
        <v>0</v>
      </c>
      <c r="W681" s="64">
        <f t="shared" si="253"/>
        <v>0</v>
      </c>
      <c r="Z681" s="64">
        <f t="shared" si="258"/>
        <v>231</v>
      </c>
      <c r="AA681" s="74" t="str">
        <f>VLOOKUP($Z681,Master!$A:$B,2,FALSE)</f>
        <v>--barang baru update di master sini--</v>
      </c>
    </row>
    <row r="682" spans="1:27" ht="15">
      <c r="A682" s="75" t="str">
        <f t="shared" si="254"/>
        <v>--barang baru update di master sini--OUT</v>
      </c>
      <c r="B682" s="75" t="str">
        <f t="shared" si="255"/>
        <v>--barang baru update di master sini--</v>
      </c>
      <c r="C682" s="52" t="s">
        <v>19</v>
      </c>
      <c r="D682" s="67">
        <f>SUMIF(Out!$B:$B,Stock!$B682,Out!C:C)</f>
        <v>0</v>
      </c>
      <c r="E682" s="67">
        <f>SUMIF(Out!$B:$B,Stock!$B682,Out!D:D)</f>
        <v>0</v>
      </c>
      <c r="F682" s="67">
        <f>SUMIF(Out!$B:$B,Stock!$B682,Out!E:E)</f>
        <v>0</v>
      </c>
      <c r="G682" s="67">
        <f>SUMIF(Out!$B:$B,Stock!$B682,Out!F:F)</f>
        <v>0</v>
      </c>
      <c r="H682" s="67">
        <f>SUMIF(Out!$B:$B,Stock!$B682,Out!G:G)</f>
        <v>0</v>
      </c>
      <c r="I682" s="67">
        <f>SUMIF(Out!$B:$B,Stock!$B682,Out!H:H)</f>
        <v>0</v>
      </c>
      <c r="J682" s="67">
        <f>SUMIF(Out!$B:$B,Stock!$B682,Out!I:I)</f>
        <v>0</v>
      </c>
      <c r="K682" s="67">
        <f>SUMIF(Out!$B:$B,Stock!$B682,Out!J:J)</f>
        <v>0</v>
      </c>
      <c r="L682" s="67">
        <f>SUMIF(Out!$B:$B,Stock!$B682,Out!K:K)</f>
        <v>0</v>
      </c>
      <c r="M682" s="67">
        <f>SUMIF(Out!$B:$B,Stock!$B682,Out!L:L)</f>
        <v>0</v>
      </c>
      <c r="N682" s="67">
        <f>SUMIF(Out!$B:$B,Stock!$B682,Out!M:M)</f>
        <v>0</v>
      </c>
      <c r="O682" s="67">
        <f>SUMIF(Out!$B:$B,Stock!$B682,Out!N:N)</f>
        <v>0</v>
      </c>
      <c r="P682" s="67">
        <f>SUMIF(Out!$B:$B,Stock!$B682,Out!O:O)</f>
        <v>0</v>
      </c>
      <c r="Q682" s="67">
        <f>SUMIF(Out!$B:$B,Stock!$B682,Out!P:P)</f>
        <v>0</v>
      </c>
      <c r="R682" s="67">
        <f>SUMIF(Out!$B:$B,Stock!$B682,Out!Q:Q)</f>
        <v>0</v>
      </c>
      <c r="S682" s="67">
        <f>SUMIF(Out!$B:$B,Stock!$B682,Out!R:R)</f>
        <v>0</v>
      </c>
      <c r="T682" s="67">
        <f>SUMIF(Out!$B:$B,Stock!$B682,Out!S:S)</f>
        <v>0</v>
      </c>
      <c r="U682" s="67">
        <f>SUMIF(Out!$B:$B,Stock!$B682,Out!T:T)</f>
        <v>0</v>
      </c>
      <c r="W682" s="68">
        <f t="shared" si="253"/>
        <v>0</v>
      </c>
      <c r="Z682" s="68">
        <f t="shared" si="258"/>
        <v>231</v>
      </c>
      <c r="AA682" s="76" t="str">
        <f>VLOOKUP($Z682,Master!$A:$B,2,FALSE)</f>
        <v>--barang baru update di master sini--</v>
      </c>
    </row>
    <row r="683" spans="1:27" ht="15">
      <c r="A683" s="77" t="str">
        <f t="shared" si="254"/>
        <v>--barang baru update di master sini--BALANCE</v>
      </c>
      <c r="B683" s="77" t="str">
        <f t="shared" si="255"/>
        <v>--barang baru update di master sini--</v>
      </c>
      <c r="C683" s="53" t="s">
        <v>118</v>
      </c>
      <c r="D683" s="54">
        <f t="shared" ref="D683:U683" si="269">D681-D682</f>
        <v>0</v>
      </c>
      <c r="E683" s="54">
        <f t="shared" si="269"/>
        <v>0</v>
      </c>
      <c r="F683" s="54">
        <f t="shared" si="269"/>
        <v>0</v>
      </c>
      <c r="G683" s="54">
        <f t="shared" si="269"/>
        <v>0</v>
      </c>
      <c r="H683" s="54">
        <f t="shared" si="269"/>
        <v>0</v>
      </c>
      <c r="I683" s="54">
        <f t="shared" si="269"/>
        <v>0</v>
      </c>
      <c r="J683" s="54">
        <f t="shared" si="269"/>
        <v>0</v>
      </c>
      <c r="K683" s="54">
        <f t="shared" si="269"/>
        <v>0</v>
      </c>
      <c r="L683" s="54">
        <f t="shared" si="269"/>
        <v>0</v>
      </c>
      <c r="M683" s="54">
        <f t="shared" si="269"/>
        <v>0</v>
      </c>
      <c r="N683" s="54">
        <f t="shared" si="269"/>
        <v>0</v>
      </c>
      <c r="O683" s="54">
        <f t="shared" si="269"/>
        <v>0</v>
      </c>
      <c r="P683" s="54">
        <f t="shared" si="269"/>
        <v>0</v>
      </c>
      <c r="Q683" s="54">
        <f t="shared" si="269"/>
        <v>0</v>
      </c>
      <c r="R683" s="54">
        <f t="shared" si="269"/>
        <v>0</v>
      </c>
      <c r="S683" s="54">
        <f t="shared" si="269"/>
        <v>0</v>
      </c>
      <c r="T683" s="54">
        <f t="shared" si="269"/>
        <v>0</v>
      </c>
      <c r="U683" s="54">
        <f t="shared" si="269"/>
        <v>0</v>
      </c>
      <c r="W683" s="71">
        <f t="shared" si="253"/>
        <v>0</v>
      </c>
      <c r="Z683" s="71">
        <f t="shared" si="258"/>
        <v>231</v>
      </c>
      <c r="AA683" s="78" t="str">
        <f>VLOOKUP($Z683,Master!$A:$B,2,FALSE)</f>
        <v>--barang baru update di master sini--</v>
      </c>
    </row>
    <row r="684" spans="1:27" ht="15">
      <c r="A684" s="73" t="str">
        <f t="shared" si="254"/>
        <v>--barang baru update di master sini--IN</v>
      </c>
      <c r="B684" s="73" t="str">
        <f t="shared" si="255"/>
        <v>--barang baru update di master sini--</v>
      </c>
      <c r="C684" s="51" t="s">
        <v>18</v>
      </c>
      <c r="D684" s="63">
        <f>SUMIF(In!$B:$B,Stock!$B684,In!C:C)</f>
        <v>0</v>
      </c>
      <c r="E684" s="63">
        <f>SUMIF(In!$B:$B,Stock!$B684,In!D:D)+D686</f>
        <v>0</v>
      </c>
      <c r="F684" s="63">
        <f>SUMIF(In!$B:$B,Stock!$B684,In!E:E)+E686</f>
        <v>0</v>
      </c>
      <c r="G684" s="63">
        <f>SUMIF(In!$B:$B,Stock!$B684,In!F:F)+F686</f>
        <v>0</v>
      </c>
      <c r="H684" s="63">
        <f>SUMIF(In!$B:$B,Stock!$B684,In!G:G)+G686</f>
        <v>0</v>
      </c>
      <c r="I684" s="63">
        <f>SUMIF(In!$B:$B,Stock!$B684,In!H:H)+H686</f>
        <v>0</v>
      </c>
      <c r="J684" s="63">
        <f>SUMIF(In!$B:$B,Stock!$B684,In!I:I)+I686</f>
        <v>0</v>
      </c>
      <c r="K684" s="63">
        <f>SUMIF(In!$B:$B,Stock!$B684,In!J:J)+J686</f>
        <v>0</v>
      </c>
      <c r="L684" s="63">
        <f>SUMIF(In!$B:$B,Stock!$B684,In!K:K)+K686</f>
        <v>0</v>
      </c>
      <c r="M684" s="63">
        <f>SUMIF(In!$B:$B,Stock!$B684,In!L:L)+L686</f>
        <v>0</v>
      </c>
      <c r="N684" s="63">
        <f>SUMIF(In!$B:$B,Stock!$B684,In!M:M)+M686</f>
        <v>0</v>
      </c>
      <c r="O684" s="63">
        <f>SUMIF(In!$B:$B,Stock!$B684,In!N:N)+N686</f>
        <v>0</v>
      </c>
      <c r="P684" s="63">
        <f>SUMIF(In!$B:$B,Stock!$B684,In!O:O)+O686</f>
        <v>0</v>
      </c>
      <c r="Q684" s="63">
        <f>SUMIF(In!$B:$B,Stock!$B684,In!P:P)+P686</f>
        <v>0</v>
      </c>
      <c r="R684" s="63">
        <f>SUMIF(In!$B:$B,Stock!$B684,In!Q:Q)+Q686</f>
        <v>0</v>
      </c>
      <c r="S684" s="63">
        <f>SUMIF(In!$B:$B,Stock!$B684,In!R:R)+R686</f>
        <v>0</v>
      </c>
      <c r="T684" s="63">
        <f>SUMIF(In!$B:$B,Stock!$B684,In!S:S)+S686</f>
        <v>0</v>
      </c>
      <c r="U684" s="63">
        <f>SUMIF(In!$B:$B,Stock!$B684,In!T:T)+T686</f>
        <v>0</v>
      </c>
      <c r="W684" s="64">
        <f t="shared" si="253"/>
        <v>0</v>
      </c>
      <c r="Z684" s="64">
        <f t="shared" si="258"/>
        <v>232</v>
      </c>
      <c r="AA684" s="74" t="str">
        <f>VLOOKUP($Z684,Master!$A:$B,2,FALSE)</f>
        <v>--barang baru update di master sini--</v>
      </c>
    </row>
    <row r="685" spans="1:27" ht="15">
      <c r="A685" s="75" t="str">
        <f t="shared" si="254"/>
        <v>--barang baru update di master sini--OUT</v>
      </c>
      <c r="B685" s="75" t="str">
        <f t="shared" si="255"/>
        <v>--barang baru update di master sini--</v>
      </c>
      <c r="C685" s="52" t="s">
        <v>19</v>
      </c>
      <c r="D685" s="67">
        <f>SUMIF(Out!$B:$B,Stock!$B685,Out!C:C)</f>
        <v>0</v>
      </c>
      <c r="E685" s="67">
        <f>SUMIF(Out!$B:$B,Stock!$B685,Out!D:D)</f>
        <v>0</v>
      </c>
      <c r="F685" s="67">
        <f>SUMIF(Out!$B:$B,Stock!$B685,Out!E:E)</f>
        <v>0</v>
      </c>
      <c r="G685" s="67">
        <f>SUMIF(Out!$B:$B,Stock!$B685,Out!F:F)</f>
        <v>0</v>
      </c>
      <c r="H685" s="67">
        <f>SUMIF(Out!$B:$B,Stock!$B685,Out!G:G)</f>
        <v>0</v>
      </c>
      <c r="I685" s="67">
        <f>SUMIF(Out!$B:$B,Stock!$B685,Out!H:H)</f>
        <v>0</v>
      </c>
      <c r="J685" s="67">
        <f>SUMIF(Out!$B:$B,Stock!$B685,Out!I:I)</f>
        <v>0</v>
      </c>
      <c r="K685" s="67">
        <f>SUMIF(Out!$B:$B,Stock!$B685,Out!J:J)</f>
        <v>0</v>
      </c>
      <c r="L685" s="67">
        <f>SUMIF(Out!$B:$B,Stock!$B685,Out!K:K)</f>
        <v>0</v>
      </c>
      <c r="M685" s="67">
        <f>SUMIF(Out!$B:$B,Stock!$B685,Out!L:L)</f>
        <v>0</v>
      </c>
      <c r="N685" s="67">
        <f>SUMIF(Out!$B:$B,Stock!$B685,Out!M:M)</f>
        <v>0</v>
      </c>
      <c r="O685" s="67">
        <f>SUMIF(Out!$B:$B,Stock!$B685,Out!N:N)</f>
        <v>0</v>
      </c>
      <c r="P685" s="67">
        <f>SUMIF(Out!$B:$B,Stock!$B685,Out!O:O)</f>
        <v>0</v>
      </c>
      <c r="Q685" s="67">
        <f>SUMIF(Out!$B:$B,Stock!$B685,Out!P:P)</f>
        <v>0</v>
      </c>
      <c r="R685" s="67">
        <f>SUMIF(Out!$B:$B,Stock!$B685,Out!Q:Q)</f>
        <v>0</v>
      </c>
      <c r="S685" s="67">
        <f>SUMIF(Out!$B:$B,Stock!$B685,Out!R:R)</f>
        <v>0</v>
      </c>
      <c r="T685" s="67">
        <f>SUMIF(Out!$B:$B,Stock!$B685,Out!S:S)</f>
        <v>0</v>
      </c>
      <c r="U685" s="67">
        <f>SUMIF(Out!$B:$B,Stock!$B685,Out!T:T)</f>
        <v>0</v>
      </c>
      <c r="W685" s="68">
        <f t="shared" si="253"/>
        <v>0</v>
      </c>
      <c r="Z685" s="68">
        <f t="shared" si="258"/>
        <v>232</v>
      </c>
      <c r="AA685" s="76" t="str">
        <f>VLOOKUP($Z685,Master!$A:$B,2,FALSE)</f>
        <v>--barang baru update di master sini--</v>
      </c>
    </row>
    <row r="686" spans="1:27" ht="15">
      <c r="A686" s="77" t="str">
        <f t="shared" si="254"/>
        <v>--barang baru update di master sini--BALANCE</v>
      </c>
      <c r="B686" s="77" t="str">
        <f t="shared" si="255"/>
        <v>--barang baru update di master sini--</v>
      </c>
      <c r="C686" s="53" t="s">
        <v>118</v>
      </c>
      <c r="D686" s="54">
        <f t="shared" ref="D686:U686" si="270">D684-D685</f>
        <v>0</v>
      </c>
      <c r="E686" s="54">
        <f t="shared" si="270"/>
        <v>0</v>
      </c>
      <c r="F686" s="54">
        <f t="shared" si="270"/>
        <v>0</v>
      </c>
      <c r="G686" s="54">
        <f t="shared" si="270"/>
        <v>0</v>
      </c>
      <c r="H686" s="54">
        <f t="shared" si="270"/>
        <v>0</v>
      </c>
      <c r="I686" s="54">
        <f t="shared" si="270"/>
        <v>0</v>
      </c>
      <c r="J686" s="54">
        <f t="shared" si="270"/>
        <v>0</v>
      </c>
      <c r="K686" s="54">
        <f t="shared" si="270"/>
        <v>0</v>
      </c>
      <c r="L686" s="54">
        <f t="shared" si="270"/>
        <v>0</v>
      </c>
      <c r="M686" s="54">
        <f t="shared" si="270"/>
        <v>0</v>
      </c>
      <c r="N686" s="54">
        <f t="shared" si="270"/>
        <v>0</v>
      </c>
      <c r="O686" s="54">
        <f t="shared" si="270"/>
        <v>0</v>
      </c>
      <c r="P686" s="54">
        <f t="shared" si="270"/>
        <v>0</v>
      </c>
      <c r="Q686" s="54">
        <f t="shared" si="270"/>
        <v>0</v>
      </c>
      <c r="R686" s="54">
        <f t="shared" si="270"/>
        <v>0</v>
      </c>
      <c r="S686" s="54">
        <f t="shared" si="270"/>
        <v>0</v>
      </c>
      <c r="T686" s="54">
        <f t="shared" si="270"/>
        <v>0</v>
      </c>
      <c r="U686" s="54">
        <f t="shared" si="270"/>
        <v>0</v>
      </c>
      <c r="W686" s="71">
        <f t="shared" si="253"/>
        <v>0</v>
      </c>
      <c r="Z686" s="71">
        <f t="shared" si="258"/>
        <v>232</v>
      </c>
      <c r="AA686" s="78" t="str">
        <f>VLOOKUP($Z686,Master!$A:$B,2,FALSE)</f>
        <v>--barang baru update di master sini--</v>
      </c>
    </row>
    <row r="687" spans="1:27" ht="15">
      <c r="A687" s="73" t="str">
        <f t="shared" si="254"/>
        <v>--barang baru update di master sini--IN</v>
      </c>
      <c r="B687" s="73" t="str">
        <f t="shared" si="255"/>
        <v>--barang baru update di master sini--</v>
      </c>
      <c r="C687" s="51" t="s">
        <v>18</v>
      </c>
      <c r="D687" s="63">
        <f>SUMIF(In!$B:$B,Stock!$B687,In!C:C)</f>
        <v>0</v>
      </c>
      <c r="E687" s="63">
        <f>SUMIF(In!$B:$B,Stock!$B687,In!D:D)+D689</f>
        <v>0</v>
      </c>
      <c r="F687" s="63">
        <f>SUMIF(In!$B:$B,Stock!$B687,In!E:E)+E689</f>
        <v>0</v>
      </c>
      <c r="G687" s="63">
        <f>SUMIF(In!$B:$B,Stock!$B687,In!F:F)+F689</f>
        <v>0</v>
      </c>
      <c r="H687" s="63">
        <f>SUMIF(In!$B:$B,Stock!$B687,In!G:G)+G689</f>
        <v>0</v>
      </c>
      <c r="I687" s="63">
        <f>SUMIF(In!$B:$B,Stock!$B687,In!H:H)+H689</f>
        <v>0</v>
      </c>
      <c r="J687" s="63">
        <f>SUMIF(In!$B:$B,Stock!$B687,In!I:I)+I689</f>
        <v>0</v>
      </c>
      <c r="K687" s="63">
        <f>SUMIF(In!$B:$B,Stock!$B687,In!J:J)+J689</f>
        <v>0</v>
      </c>
      <c r="L687" s="63">
        <f>SUMIF(In!$B:$B,Stock!$B687,In!K:K)+K689</f>
        <v>0</v>
      </c>
      <c r="M687" s="63">
        <f>SUMIF(In!$B:$B,Stock!$B687,In!L:L)+L689</f>
        <v>0</v>
      </c>
      <c r="N687" s="63">
        <f>SUMIF(In!$B:$B,Stock!$B687,In!M:M)+M689</f>
        <v>0</v>
      </c>
      <c r="O687" s="63">
        <f>SUMIF(In!$B:$B,Stock!$B687,In!N:N)+N689</f>
        <v>0</v>
      </c>
      <c r="P687" s="63">
        <f>SUMIF(In!$B:$B,Stock!$B687,In!O:O)+O689</f>
        <v>0</v>
      </c>
      <c r="Q687" s="63">
        <f>SUMIF(In!$B:$B,Stock!$B687,In!P:P)+P689</f>
        <v>0</v>
      </c>
      <c r="R687" s="63">
        <f>SUMIF(In!$B:$B,Stock!$B687,In!Q:Q)+Q689</f>
        <v>0</v>
      </c>
      <c r="S687" s="63">
        <f>SUMIF(In!$B:$B,Stock!$B687,In!R:R)+R689</f>
        <v>0</v>
      </c>
      <c r="T687" s="63">
        <f>SUMIF(In!$B:$B,Stock!$B687,In!S:S)+S689</f>
        <v>0</v>
      </c>
      <c r="U687" s="63">
        <f>SUMIF(In!$B:$B,Stock!$B687,In!T:T)+T689</f>
        <v>0</v>
      </c>
      <c r="W687" s="64">
        <f t="shared" si="253"/>
        <v>0</v>
      </c>
      <c r="Z687" s="64">
        <f t="shared" si="258"/>
        <v>233</v>
      </c>
      <c r="AA687" s="74" t="str">
        <f>VLOOKUP($Z687,Master!$A:$B,2,FALSE)</f>
        <v>--barang baru update di master sini--</v>
      </c>
    </row>
    <row r="688" spans="1:27" ht="15">
      <c r="A688" s="75" t="str">
        <f t="shared" si="254"/>
        <v>--barang baru update di master sini--OUT</v>
      </c>
      <c r="B688" s="75" t="str">
        <f t="shared" si="255"/>
        <v>--barang baru update di master sini--</v>
      </c>
      <c r="C688" s="52" t="s">
        <v>19</v>
      </c>
      <c r="D688" s="67">
        <f>SUMIF(Out!$B:$B,Stock!$B688,Out!C:C)</f>
        <v>0</v>
      </c>
      <c r="E688" s="67">
        <f>SUMIF(Out!$B:$B,Stock!$B688,Out!D:D)</f>
        <v>0</v>
      </c>
      <c r="F688" s="67">
        <f>SUMIF(Out!$B:$B,Stock!$B688,Out!E:E)</f>
        <v>0</v>
      </c>
      <c r="G688" s="67">
        <f>SUMIF(Out!$B:$B,Stock!$B688,Out!F:F)</f>
        <v>0</v>
      </c>
      <c r="H688" s="67">
        <f>SUMIF(Out!$B:$B,Stock!$B688,Out!G:G)</f>
        <v>0</v>
      </c>
      <c r="I688" s="67">
        <f>SUMIF(Out!$B:$B,Stock!$B688,Out!H:H)</f>
        <v>0</v>
      </c>
      <c r="J688" s="67">
        <f>SUMIF(Out!$B:$B,Stock!$B688,Out!I:I)</f>
        <v>0</v>
      </c>
      <c r="K688" s="67">
        <f>SUMIF(Out!$B:$B,Stock!$B688,Out!J:J)</f>
        <v>0</v>
      </c>
      <c r="L688" s="67">
        <f>SUMIF(Out!$B:$B,Stock!$B688,Out!K:K)</f>
        <v>0</v>
      </c>
      <c r="M688" s="67">
        <f>SUMIF(Out!$B:$B,Stock!$B688,Out!L:L)</f>
        <v>0</v>
      </c>
      <c r="N688" s="67">
        <f>SUMIF(Out!$B:$B,Stock!$B688,Out!M:M)</f>
        <v>0</v>
      </c>
      <c r="O688" s="67">
        <f>SUMIF(Out!$B:$B,Stock!$B688,Out!N:N)</f>
        <v>0</v>
      </c>
      <c r="P688" s="67">
        <f>SUMIF(Out!$B:$B,Stock!$B688,Out!O:O)</f>
        <v>0</v>
      </c>
      <c r="Q688" s="67">
        <f>SUMIF(Out!$B:$B,Stock!$B688,Out!P:P)</f>
        <v>0</v>
      </c>
      <c r="R688" s="67">
        <f>SUMIF(Out!$B:$B,Stock!$B688,Out!Q:Q)</f>
        <v>0</v>
      </c>
      <c r="S688" s="67">
        <f>SUMIF(Out!$B:$B,Stock!$B688,Out!R:R)</f>
        <v>0</v>
      </c>
      <c r="T688" s="67">
        <f>SUMIF(Out!$B:$B,Stock!$B688,Out!S:S)</f>
        <v>0</v>
      </c>
      <c r="U688" s="67">
        <f>SUMIF(Out!$B:$B,Stock!$B688,Out!T:T)</f>
        <v>0</v>
      </c>
      <c r="W688" s="68">
        <f t="shared" si="253"/>
        <v>0</v>
      </c>
      <c r="Z688" s="68">
        <f t="shared" si="258"/>
        <v>233</v>
      </c>
      <c r="AA688" s="76" t="str">
        <f>VLOOKUP($Z688,Master!$A:$B,2,FALSE)</f>
        <v>--barang baru update di master sini--</v>
      </c>
    </row>
    <row r="689" spans="1:27" ht="15">
      <c r="A689" s="77" t="str">
        <f t="shared" si="254"/>
        <v>--barang baru update di master sini--BALANCE</v>
      </c>
      <c r="B689" s="77" t="str">
        <f t="shared" si="255"/>
        <v>--barang baru update di master sini--</v>
      </c>
      <c r="C689" s="53" t="s">
        <v>118</v>
      </c>
      <c r="D689" s="54">
        <f t="shared" ref="D689:U689" si="271">D687-D688</f>
        <v>0</v>
      </c>
      <c r="E689" s="54">
        <f t="shared" si="271"/>
        <v>0</v>
      </c>
      <c r="F689" s="54">
        <f t="shared" si="271"/>
        <v>0</v>
      </c>
      <c r="G689" s="54">
        <f t="shared" si="271"/>
        <v>0</v>
      </c>
      <c r="H689" s="54">
        <f t="shared" si="271"/>
        <v>0</v>
      </c>
      <c r="I689" s="54">
        <f t="shared" si="271"/>
        <v>0</v>
      </c>
      <c r="J689" s="54">
        <f t="shared" si="271"/>
        <v>0</v>
      </c>
      <c r="K689" s="54">
        <f t="shared" si="271"/>
        <v>0</v>
      </c>
      <c r="L689" s="54">
        <f t="shared" si="271"/>
        <v>0</v>
      </c>
      <c r="M689" s="54">
        <f t="shared" si="271"/>
        <v>0</v>
      </c>
      <c r="N689" s="54">
        <f t="shared" si="271"/>
        <v>0</v>
      </c>
      <c r="O689" s="54">
        <f t="shared" si="271"/>
        <v>0</v>
      </c>
      <c r="P689" s="54">
        <f t="shared" si="271"/>
        <v>0</v>
      </c>
      <c r="Q689" s="54">
        <f t="shared" si="271"/>
        <v>0</v>
      </c>
      <c r="R689" s="54">
        <f t="shared" si="271"/>
        <v>0</v>
      </c>
      <c r="S689" s="54">
        <f t="shared" si="271"/>
        <v>0</v>
      </c>
      <c r="T689" s="54">
        <f t="shared" si="271"/>
        <v>0</v>
      </c>
      <c r="U689" s="54">
        <f t="shared" si="271"/>
        <v>0</v>
      </c>
      <c r="W689" s="71">
        <f t="shared" si="253"/>
        <v>0</v>
      </c>
      <c r="Z689" s="71">
        <f t="shared" si="258"/>
        <v>233</v>
      </c>
      <c r="AA689" s="78" t="str">
        <f>VLOOKUP($Z689,Master!$A:$B,2,FALSE)</f>
        <v>--barang baru update di master sini--</v>
      </c>
    </row>
    <row r="690" spans="1:27" ht="15">
      <c r="A690" s="73" t="str">
        <f t="shared" si="254"/>
        <v>--barang baru update di master sini--IN</v>
      </c>
      <c r="B690" s="73" t="str">
        <f t="shared" si="255"/>
        <v>--barang baru update di master sini--</v>
      </c>
      <c r="C690" s="51" t="s">
        <v>18</v>
      </c>
      <c r="D690" s="63">
        <f>SUMIF(In!$B:$B,Stock!$B690,In!C:C)</f>
        <v>0</v>
      </c>
      <c r="E690" s="63">
        <f>SUMIF(In!$B:$B,Stock!$B690,In!D:D)+D692</f>
        <v>0</v>
      </c>
      <c r="F690" s="63">
        <f>SUMIF(In!$B:$B,Stock!$B690,In!E:E)+E692</f>
        <v>0</v>
      </c>
      <c r="G690" s="63">
        <f>SUMIF(In!$B:$B,Stock!$B690,In!F:F)+F692</f>
        <v>0</v>
      </c>
      <c r="H690" s="63">
        <f>SUMIF(In!$B:$B,Stock!$B690,In!G:G)+G692</f>
        <v>0</v>
      </c>
      <c r="I690" s="63">
        <f>SUMIF(In!$B:$B,Stock!$B690,In!H:H)+H692</f>
        <v>0</v>
      </c>
      <c r="J690" s="63">
        <f>SUMIF(In!$B:$B,Stock!$B690,In!I:I)+I692</f>
        <v>0</v>
      </c>
      <c r="K690" s="63">
        <f>SUMIF(In!$B:$B,Stock!$B690,In!J:J)+J692</f>
        <v>0</v>
      </c>
      <c r="L690" s="63">
        <f>SUMIF(In!$B:$B,Stock!$B690,In!K:K)+K692</f>
        <v>0</v>
      </c>
      <c r="M690" s="63">
        <f>SUMIF(In!$B:$B,Stock!$B690,In!L:L)+L692</f>
        <v>0</v>
      </c>
      <c r="N690" s="63">
        <f>SUMIF(In!$B:$B,Stock!$B690,In!M:M)+M692</f>
        <v>0</v>
      </c>
      <c r="O690" s="63">
        <f>SUMIF(In!$B:$B,Stock!$B690,In!N:N)+N692</f>
        <v>0</v>
      </c>
      <c r="P690" s="63">
        <f>SUMIF(In!$B:$B,Stock!$B690,In!O:O)+O692</f>
        <v>0</v>
      </c>
      <c r="Q690" s="63">
        <f>SUMIF(In!$B:$B,Stock!$B690,In!P:P)+P692</f>
        <v>0</v>
      </c>
      <c r="R690" s="63">
        <f>SUMIF(In!$B:$B,Stock!$B690,In!Q:Q)+Q692</f>
        <v>0</v>
      </c>
      <c r="S690" s="63">
        <f>SUMIF(In!$B:$B,Stock!$B690,In!R:R)+R692</f>
        <v>0</v>
      </c>
      <c r="T690" s="63">
        <f>SUMIF(In!$B:$B,Stock!$B690,In!S:S)+S692</f>
        <v>0</v>
      </c>
      <c r="U690" s="63">
        <f>SUMIF(In!$B:$B,Stock!$B690,In!T:T)+T692</f>
        <v>0</v>
      </c>
      <c r="W690" s="64">
        <f t="shared" si="253"/>
        <v>0</v>
      </c>
      <c r="Z690" s="64">
        <f t="shared" si="258"/>
        <v>234</v>
      </c>
      <c r="AA690" s="74" t="str">
        <f>VLOOKUP($Z690,Master!$A:$B,2,FALSE)</f>
        <v>--barang baru update di master sini--</v>
      </c>
    </row>
    <row r="691" spans="1:27" ht="15">
      <c r="A691" s="75" t="str">
        <f t="shared" si="254"/>
        <v>--barang baru update di master sini--OUT</v>
      </c>
      <c r="B691" s="75" t="str">
        <f t="shared" si="255"/>
        <v>--barang baru update di master sini--</v>
      </c>
      <c r="C691" s="52" t="s">
        <v>19</v>
      </c>
      <c r="D691" s="67">
        <f>SUMIF(Out!$B:$B,Stock!$B691,Out!C:C)</f>
        <v>0</v>
      </c>
      <c r="E691" s="67">
        <f>SUMIF(Out!$B:$B,Stock!$B691,Out!D:D)</f>
        <v>0</v>
      </c>
      <c r="F691" s="67">
        <f>SUMIF(Out!$B:$B,Stock!$B691,Out!E:E)</f>
        <v>0</v>
      </c>
      <c r="G691" s="67">
        <f>SUMIF(Out!$B:$B,Stock!$B691,Out!F:F)</f>
        <v>0</v>
      </c>
      <c r="H691" s="67">
        <f>SUMIF(Out!$B:$B,Stock!$B691,Out!G:G)</f>
        <v>0</v>
      </c>
      <c r="I691" s="67">
        <f>SUMIF(Out!$B:$B,Stock!$B691,Out!H:H)</f>
        <v>0</v>
      </c>
      <c r="J691" s="67">
        <f>SUMIF(Out!$B:$B,Stock!$B691,Out!I:I)</f>
        <v>0</v>
      </c>
      <c r="K691" s="67">
        <f>SUMIF(Out!$B:$B,Stock!$B691,Out!J:J)</f>
        <v>0</v>
      </c>
      <c r="L691" s="67">
        <f>SUMIF(Out!$B:$B,Stock!$B691,Out!K:K)</f>
        <v>0</v>
      </c>
      <c r="M691" s="67">
        <f>SUMIF(Out!$B:$B,Stock!$B691,Out!L:L)</f>
        <v>0</v>
      </c>
      <c r="N691" s="67">
        <f>SUMIF(Out!$B:$B,Stock!$B691,Out!M:M)</f>
        <v>0</v>
      </c>
      <c r="O691" s="67">
        <f>SUMIF(Out!$B:$B,Stock!$B691,Out!N:N)</f>
        <v>0</v>
      </c>
      <c r="P691" s="67">
        <f>SUMIF(Out!$B:$B,Stock!$B691,Out!O:O)</f>
        <v>0</v>
      </c>
      <c r="Q691" s="67">
        <f>SUMIF(Out!$B:$B,Stock!$B691,Out!P:P)</f>
        <v>0</v>
      </c>
      <c r="R691" s="67">
        <f>SUMIF(Out!$B:$B,Stock!$B691,Out!Q:Q)</f>
        <v>0</v>
      </c>
      <c r="S691" s="67">
        <f>SUMIF(Out!$B:$B,Stock!$B691,Out!R:R)</f>
        <v>0</v>
      </c>
      <c r="T691" s="67">
        <f>SUMIF(Out!$B:$B,Stock!$B691,Out!S:S)</f>
        <v>0</v>
      </c>
      <c r="U691" s="67">
        <f>SUMIF(Out!$B:$B,Stock!$B691,Out!T:T)</f>
        <v>0</v>
      </c>
      <c r="W691" s="68">
        <f t="shared" si="253"/>
        <v>0</v>
      </c>
      <c r="Z691" s="68">
        <f t="shared" si="258"/>
        <v>234</v>
      </c>
      <c r="AA691" s="76" t="str">
        <f>VLOOKUP($Z691,Master!$A:$B,2,FALSE)</f>
        <v>--barang baru update di master sini--</v>
      </c>
    </row>
    <row r="692" spans="1:27" ht="15">
      <c r="A692" s="77" t="str">
        <f t="shared" si="254"/>
        <v>--barang baru update di master sini--BALANCE</v>
      </c>
      <c r="B692" s="77" t="str">
        <f t="shared" si="255"/>
        <v>--barang baru update di master sini--</v>
      </c>
      <c r="C692" s="53" t="s">
        <v>118</v>
      </c>
      <c r="D692" s="54">
        <f t="shared" ref="D692:U692" si="272">D690-D691</f>
        <v>0</v>
      </c>
      <c r="E692" s="54">
        <f t="shared" si="272"/>
        <v>0</v>
      </c>
      <c r="F692" s="54">
        <f t="shared" si="272"/>
        <v>0</v>
      </c>
      <c r="G692" s="54">
        <f t="shared" si="272"/>
        <v>0</v>
      </c>
      <c r="H692" s="54">
        <f t="shared" si="272"/>
        <v>0</v>
      </c>
      <c r="I692" s="54">
        <f t="shared" si="272"/>
        <v>0</v>
      </c>
      <c r="J692" s="54">
        <f t="shared" si="272"/>
        <v>0</v>
      </c>
      <c r="K692" s="54">
        <f t="shared" si="272"/>
        <v>0</v>
      </c>
      <c r="L692" s="54">
        <f t="shared" si="272"/>
        <v>0</v>
      </c>
      <c r="M692" s="54">
        <f t="shared" si="272"/>
        <v>0</v>
      </c>
      <c r="N692" s="54">
        <f t="shared" si="272"/>
        <v>0</v>
      </c>
      <c r="O692" s="54">
        <f t="shared" si="272"/>
        <v>0</v>
      </c>
      <c r="P692" s="54">
        <f t="shared" si="272"/>
        <v>0</v>
      </c>
      <c r="Q692" s="54">
        <f t="shared" si="272"/>
        <v>0</v>
      </c>
      <c r="R692" s="54">
        <f t="shared" si="272"/>
        <v>0</v>
      </c>
      <c r="S692" s="54">
        <f t="shared" si="272"/>
        <v>0</v>
      </c>
      <c r="T692" s="54">
        <f t="shared" si="272"/>
        <v>0</v>
      </c>
      <c r="U692" s="54">
        <f t="shared" si="272"/>
        <v>0</v>
      </c>
      <c r="W692" s="71">
        <f t="shared" si="253"/>
        <v>0</v>
      </c>
      <c r="Z692" s="71">
        <f t="shared" si="258"/>
        <v>234</v>
      </c>
      <c r="AA692" s="78" t="str">
        <f>VLOOKUP($Z692,Master!$A:$B,2,FALSE)</f>
        <v>--barang baru update di master sini--</v>
      </c>
    </row>
    <row r="693" spans="1:27" ht="15">
      <c r="A693" s="73" t="str">
        <f t="shared" si="254"/>
        <v>--barang baru update di master sini--IN</v>
      </c>
      <c r="B693" s="73" t="str">
        <f t="shared" si="255"/>
        <v>--barang baru update di master sini--</v>
      </c>
      <c r="C693" s="51" t="s">
        <v>18</v>
      </c>
      <c r="D693" s="63">
        <f>SUMIF(In!$B:$B,Stock!$B693,In!C:C)</f>
        <v>0</v>
      </c>
      <c r="E693" s="63">
        <f>SUMIF(In!$B:$B,Stock!$B693,In!D:D)+D695</f>
        <v>0</v>
      </c>
      <c r="F693" s="63">
        <f>SUMIF(In!$B:$B,Stock!$B693,In!E:E)+E695</f>
        <v>0</v>
      </c>
      <c r="G693" s="63">
        <f>SUMIF(In!$B:$B,Stock!$B693,In!F:F)+F695</f>
        <v>0</v>
      </c>
      <c r="H693" s="63">
        <f>SUMIF(In!$B:$B,Stock!$B693,In!G:G)+G695</f>
        <v>0</v>
      </c>
      <c r="I693" s="63">
        <f>SUMIF(In!$B:$B,Stock!$B693,In!H:H)+H695</f>
        <v>0</v>
      </c>
      <c r="J693" s="63">
        <f>SUMIF(In!$B:$B,Stock!$B693,In!I:I)+I695</f>
        <v>0</v>
      </c>
      <c r="K693" s="63">
        <f>SUMIF(In!$B:$B,Stock!$B693,In!J:J)+J695</f>
        <v>0</v>
      </c>
      <c r="L693" s="63">
        <f>SUMIF(In!$B:$B,Stock!$B693,In!K:K)+K695</f>
        <v>0</v>
      </c>
      <c r="M693" s="63">
        <f>SUMIF(In!$B:$B,Stock!$B693,In!L:L)+L695</f>
        <v>0</v>
      </c>
      <c r="N693" s="63">
        <f>SUMIF(In!$B:$B,Stock!$B693,In!M:M)+M695</f>
        <v>0</v>
      </c>
      <c r="O693" s="63">
        <f>SUMIF(In!$B:$B,Stock!$B693,In!N:N)+N695</f>
        <v>0</v>
      </c>
      <c r="P693" s="63">
        <f>SUMIF(In!$B:$B,Stock!$B693,In!O:O)+O695</f>
        <v>0</v>
      </c>
      <c r="Q693" s="63">
        <f>SUMIF(In!$B:$B,Stock!$B693,In!P:P)+P695</f>
        <v>0</v>
      </c>
      <c r="R693" s="63">
        <f>SUMIF(In!$B:$B,Stock!$B693,In!Q:Q)+Q695</f>
        <v>0</v>
      </c>
      <c r="S693" s="63">
        <f>SUMIF(In!$B:$B,Stock!$B693,In!R:R)+R695</f>
        <v>0</v>
      </c>
      <c r="T693" s="63">
        <f>SUMIF(In!$B:$B,Stock!$B693,In!S:S)+S695</f>
        <v>0</v>
      </c>
      <c r="U693" s="63">
        <f>SUMIF(In!$B:$B,Stock!$B693,In!T:T)+T695</f>
        <v>0</v>
      </c>
      <c r="W693" s="64">
        <f t="shared" si="253"/>
        <v>0</v>
      </c>
      <c r="Z693" s="64">
        <f t="shared" si="258"/>
        <v>235</v>
      </c>
      <c r="AA693" s="74" t="str">
        <f>VLOOKUP($Z693,Master!$A:$B,2,FALSE)</f>
        <v>--barang baru update di master sini--</v>
      </c>
    </row>
    <row r="694" spans="1:27" ht="15">
      <c r="A694" s="75" t="str">
        <f t="shared" si="254"/>
        <v>--barang baru update di master sini--OUT</v>
      </c>
      <c r="B694" s="75" t="str">
        <f t="shared" si="255"/>
        <v>--barang baru update di master sini--</v>
      </c>
      <c r="C694" s="52" t="s">
        <v>19</v>
      </c>
      <c r="D694" s="67">
        <f>SUMIF(Out!$B:$B,Stock!$B694,Out!C:C)</f>
        <v>0</v>
      </c>
      <c r="E694" s="67">
        <f>SUMIF(Out!$B:$B,Stock!$B694,Out!D:D)</f>
        <v>0</v>
      </c>
      <c r="F694" s="67">
        <f>SUMIF(Out!$B:$B,Stock!$B694,Out!E:E)</f>
        <v>0</v>
      </c>
      <c r="G694" s="67">
        <f>SUMIF(Out!$B:$B,Stock!$B694,Out!F:F)</f>
        <v>0</v>
      </c>
      <c r="H694" s="67">
        <f>SUMIF(Out!$B:$B,Stock!$B694,Out!G:G)</f>
        <v>0</v>
      </c>
      <c r="I694" s="67">
        <f>SUMIF(Out!$B:$B,Stock!$B694,Out!H:H)</f>
        <v>0</v>
      </c>
      <c r="J694" s="67">
        <f>SUMIF(Out!$B:$B,Stock!$B694,Out!I:I)</f>
        <v>0</v>
      </c>
      <c r="K694" s="67">
        <f>SUMIF(Out!$B:$B,Stock!$B694,Out!J:J)</f>
        <v>0</v>
      </c>
      <c r="L694" s="67">
        <f>SUMIF(Out!$B:$B,Stock!$B694,Out!K:K)</f>
        <v>0</v>
      </c>
      <c r="M694" s="67">
        <f>SUMIF(Out!$B:$B,Stock!$B694,Out!L:L)</f>
        <v>0</v>
      </c>
      <c r="N694" s="67">
        <f>SUMIF(Out!$B:$B,Stock!$B694,Out!M:M)</f>
        <v>0</v>
      </c>
      <c r="O694" s="67">
        <f>SUMIF(Out!$B:$B,Stock!$B694,Out!N:N)</f>
        <v>0</v>
      </c>
      <c r="P694" s="67">
        <f>SUMIF(Out!$B:$B,Stock!$B694,Out!O:O)</f>
        <v>0</v>
      </c>
      <c r="Q694" s="67">
        <f>SUMIF(Out!$B:$B,Stock!$B694,Out!P:P)</f>
        <v>0</v>
      </c>
      <c r="R694" s="67">
        <f>SUMIF(Out!$B:$B,Stock!$B694,Out!Q:Q)</f>
        <v>0</v>
      </c>
      <c r="S694" s="67">
        <f>SUMIF(Out!$B:$B,Stock!$B694,Out!R:R)</f>
        <v>0</v>
      </c>
      <c r="T694" s="67">
        <f>SUMIF(Out!$B:$B,Stock!$B694,Out!S:S)</f>
        <v>0</v>
      </c>
      <c r="U694" s="67">
        <f>SUMIF(Out!$B:$B,Stock!$B694,Out!T:T)</f>
        <v>0</v>
      </c>
      <c r="W694" s="68">
        <f t="shared" si="253"/>
        <v>0</v>
      </c>
      <c r="Z694" s="68">
        <f t="shared" si="258"/>
        <v>235</v>
      </c>
      <c r="AA694" s="76" t="str">
        <f>VLOOKUP($Z694,Master!$A:$B,2,FALSE)</f>
        <v>--barang baru update di master sini--</v>
      </c>
    </row>
    <row r="695" spans="1:27" ht="15">
      <c r="A695" s="77" t="str">
        <f t="shared" si="254"/>
        <v>--barang baru update di master sini--BALANCE</v>
      </c>
      <c r="B695" s="77" t="str">
        <f t="shared" si="255"/>
        <v>--barang baru update di master sini--</v>
      </c>
      <c r="C695" s="53" t="s">
        <v>118</v>
      </c>
      <c r="D695" s="54">
        <f t="shared" ref="D695:U695" si="273">D693-D694</f>
        <v>0</v>
      </c>
      <c r="E695" s="54">
        <f t="shared" si="273"/>
        <v>0</v>
      </c>
      <c r="F695" s="54">
        <f t="shared" si="273"/>
        <v>0</v>
      </c>
      <c r="G695" s="54">
        <f t="shared" si="273"/>
        <v>0</v>
      </c>
      <c r="H695" s="54">
        <f t="shared" si="273"/>
        <v>0</v>
      </c>
      <c r="I695" s="54">
        <f t="shared" si="273"/>
        <v>0</v>
      </c>
      <c r="J695" s="54">
        <f t="shared" si="273"/>
        <v>0</v>
      </c>
      <c r="K695" s="54">
        <f t="shared" si="273"/>
        <v>0</v>
      </c>
      <c r="L695" s="54">
        <f t="shared" si="273"/>
        <v>0</v>
      </c>
      <c r="M695" s="54">
        <f t="shared" si="273"/>
        <v>0</v>
      </c>
      <c r="N695" s="54">
        <f t="shared" si="273"/>
        <v>0</v>
      </c>
      <c r="O695" s="54">
        <f t="shared" si="273"/>
        <v>0</v>
      </c>
      <c r="P695" s="54">
        <f t="shared" si="273"/>
        <v>0</v>
      </c>
      <c r="Q695" s="54">
        <f t="shared" si="273"/>
        <v>0</v>
      </c>
      <c r="R695" s="54">
        <f t="shared" si="273"/>
        <v>0</v>
      </c>
      <c r="S695" s="54">
        <f t="shared" si="273"/>
        <v>0</v>
      </c>
      <c r="T695" s="54">
        <f t="shared" si="273"/>
        <v>0</v>
      </c>
      <c r="U695" s="54">
        <f t="shared" si="273"/>
        <v>0</v>
      </c>
      <c r="W695" s="71">
        <f t="shared" si="253"/>
        <v>0</v>
      </c>
      <c r="Z695" s="71">
        <f t="shared" si="258"/>
        <v>235</v>
      </c>
      <c r="AA695" s="78" t="str">
        <f>VLOOKUP($Z695,Master!$A:$B,2,FALSE)</f>
        <v>--barang baru update di master sini--</v>
      </c>
    </row>
    <row r="696" spans="1:27">
      <c r="A696" s="58" t="str">
        <f t="shared" si="254"/>
        <v>0</v>
      </c>
      <c r="B696" s="58">
        <f t="shared" si="255"/>
        <v>0</v>
      </c>
      <c r="D696" s="59">
        <v>3</v>
      </c>
      <c r="E696" s="59">
        <v>4</v>
      </c>
      <c r="F696" s="59">
        <v>5</v>
      </c>
      <c r="G696" s="59">
        <v>6</v>
      </c>
      <c r="H696" s="59">
        <v>7</v>
      </c>
      <c r="I696" s="59">
        <v>8</v>
      </c>
      <c r="J696" s="59">
        <v>9</v>
      </c>
      <c r="K696" s="59">
        <v>10</v>
      </c>
      <c r="L696" s="59">
        <v>11</v>
      </c>
      <c r="M696" s="59">
        <v>12</v>
      </c>
      <c r="N696" s="59">
        <v>13</v>
      </c>
      <c r="O696" s="59">
        <v>14</v>
      </c>
      <c r="P696" s="59">
        <v>15</v>
      </c>
      <c r="Q696" s="59">
        <v>16</v>
      </c>
      <c r="R696" s="59">
        <v>17</v>
      </c>
      <c r="S696" s="59">
        <v>18</v>
      </c>
      <c r="T696" s="59">
        <v>19</v>
      </c>
      <c r="U696" s="59">
        <v>20</v>
      </c>
    </row>
    <row r="697" spans="1:27" ht="15">
      <c r="A697" s="79" t="s">
        <v>21</v>
      </c>
      <c r="B697" s="79" t="s">
        <v>21</v>
      </c>
      <c r="C697" s="55" t="s">
        <v>18</v>
      </c>
      <c r="D697" s="80">
        <f t="shared" ref="D697:U699" si="274">SUMIF($C$5:$C$695,$C697,D$5:D$695)</f>
        <v>0</v>
      </c>
      <c r="E697" s="80">
        <f t="shared" si="274"/>
        <v>0</v>
      </c>
      <c r="F697" s="80">
        <f t="shared" si="274"/>
        <v>0</v>
      </c>
      <c r="G697" s="80">
        <f t="shared" si="274"/>
        <v>0</v>
      </c>
      <c r="H697" s="80">
        <f t="shared" si="274"/>
        <v>0</v>
      </c>
      <c r="I697" s="80">
        <f t="shared" si="274"/>
        <v>0</v>
      </c>
      <c r="J697" s="80">
        <f t="shared" si="274"/>
        <v>0</v>
      </c>
      <c r="K697" s="80">
        <f t="shared" si="274"/>
        <v>0</v>
      </c>
      <c r="L697" s="80">
        <f t="shared" si="274"/>
        <v>0</v>
      </c>
      <c r="M697" s="80">
        <f t="shared" si="274"/>
        <v>0</v>
      </c>
      <c r="N697" s="80">
        <f t="shared" si="274"/>
        <v>0</v>
      </c>
      <c r="O697" s="80">
        <f t="shared" si="274"/>
        <v>0</v>
      </c>
      <c r="P697" s="80">
        <f t="shared" si="274"/>
        <v>0</v>
      </c>
      <c r="Q697" s="80">
        <f t="shared" si="274"/>
        <v>0</v>
      </c>
      <c r="R697" s="80">
        <f t="shared" si="274"/>
        <v>0</v>
      </c>
      <c r="S697" s="80">
        <f t="shared" si="274"/>
        <v>0</v>
      </c>
      <c r="T697" s="80">
        <f t="shared" si="274"/>
        <v>0</v>
      </c>
      <c r="U697" s="80">
        <f t="shared" si="274"/>
        <v>0</v>
      </c>
      <c r="W697" s="81">
        <f>SUMIF($C$5:$C$695,$C697,W$5:W$695)</f>
        <v>0</v>
      </c>
      <c r="Z697" s="81">
        <f>SUMIF($C$5:$C$695,$C697,Z$5:Z$695)</f>
        <v>27715</v>
      </c>
      <c r="AA697" s="82" t="s">
        <v>21</v>
      </c>
    </row>
    <row r="698" spans="1:27" ht="15">
      <c r="A698" s="83" t="s">
        <v>21</v>
      </c>
      <c r="B698" s="83" t="s">
        <v>21</v>
      </c>
      <c r="C698" s="56" t="s">
        <v>19</v>
      </c>
      <c r="D698" s="80">
        <f t="shared" si="274"/>
        <v>0</v>
      </c>
      <c r="E698" s="84">
        <f t="shared" si="274"/>
        <v>0</v>
      </c>
      <c r="F698" s="84">
        <f t="shared" si="274"/>
        <v>0</v>
      </c>
      <c r="G698" s="84">
        <f t="shared" si="274"/>
        <v>0</v>
      </c>
      <c r="H698" s="84">
        <f t="shared" si="274"/>
        <v>0</v>
      </c>
      <c r="I698" s="84">
        <f t="shared" si="274"/>
        <v>0</v>
      </c>
      <c r="J698" s="84">
        <f t="shared" si="274"/>
        <v>0</v>
      </c>
      <c r="K698" s="84">
        <f t="shared" si="274"/>
        <v>0</v>
      </c>
      <c r="L698" s="84">
        <f t="shared" si="274"/>
        <v>0</v>
      </c>
      <c r="M698" s="84">
        <f t="shared" si="274"/>
        <v>0</v>
      </c>
      <c r="N698" s="84">
        <f t="shared" si="274"/>
        <v>0</v>
      </c>
      <c r="O698" s="84">
        <f t="shared" si="274"/>
        <v>0</v>
      </c>
      <c r="P698" s="84">
        <f t="shared" si="274"/>
        <v>0</v>
      </c>
      <c r="Q698" s="84">
        <f t="shared" si="274"/>
        <v>0</v>
      </c>
      <c r="R698" s="84">
        <f t="shared" si="274"/>
        <v>0</v>
      </c>
      <c r="S698" s="84">
        <f t="shared" si="274"/>
        <v>0</v>
      </c>
      <c r="T698" s="84">
        <f t="shared" si="274"/>
        <v>0</v>
      </c>
      <c r="U698" s="84">
        <f t="shared" si="274"/>
        <v>0</v>
      </c>
      <c r="W698" s="68">
        <f>SUMIF($C$5:$C$695,$C698,W$5:W$695)</f>
        <v>0</v>
      </c>
      <c r="Z698" s="68">
        <f>SUMIF($C$5:$C$695,$C698,Z$5:Z$695)</f>
        <v>27715</v>
      </c>
      <c r="AA698" s="85" t="s">
        <v>21</v>
      </c>
    </row>
    <row r="699" spans="1:27" ht="15">
      <c r="A699" s="86" t="s">
        <v>21</v>
      </c>
      <c r="B699" s="86" t="s">
        <v>21</v>
      </c>
      <c r="C699" s="57" t="s">
        <v>118</v>
      </c>
      <c r="D699" s="80">
        <f t="shared" si="274"/>
        <v>0</v>
      </c>
      <c r="E699" s="87">
        <f t="shared" si="274"/>
        <v>0</v>
      </c>
      <c r="F699" s="87">
        <f t="shared" si="274"/>
        <v>0</v>
      </c>
      <c r="G699" s="87">
        <f t="shared" si="274"/>
        <v>0</v>
      </c>
      <c r="H699" s="87">
        <f t="shared" si="274"/>
        <v>0</v>
      </c>
      <c r="I699" s="87">
        <f t="shared" si="274"/>
        <v>0</v>
      </c>
      <c r="J699" s="87">
        <f t="shared" si="274"/>
        <v>0</v>
      </c>
      <c r="K699" s="87">
        <f t="shared" si="274"/>
        <v>0</v>
      </c>
      <c r="L699" s="87">
        <f t="shared" si="274"/>
        <v>0</v>
      </c>
      <c r="M699" s="87">
        <f t="shared" si="274"/>
        <v>0</v>
      </c>
      <c r="N699" s="87">
        <f t="shared" si="274"/>
        <v>0</v>
      </c>
      <c r="O699" s="87">
        <f t="shared" si="274"/>
        <v>0</v>
      </c>
      <c r="P699" s="87">
        <f t="shared" si="274"/>
        <v>0</v>
      </c>
      <c r="Q699" s="87">
        <f t="shared" si="274"/>
        <v>0</v>
      </c>
      <c r="R699" s="87">
        <f t="shared" si="274"/>
        <v>0</v>
      </c>
      <c r="S699" s="87">
        <f t="shared" si="274"/>
        <v>0</v>
      </c>
      <c r="T699" s="87">
        <f t="shared" si="274"/>
        <v>0</v>
      </c>
      <c r="U699" s="87">
        <f t="shared" si="274"/>
        <v>0</v>
      </c>
      <c r="W699" s="71">
        <f>SUMIF($C$5:$C$695,$C699,W$5:W$695)</f>
        <v>0</v>
      </c>
      <c r="Z699" s="71">
        <f>SUMIF($C$5:$C$695,$C699,Z$5:Z$695)</f>
        <v>27715</v>
      </c>
      <c r="AA699" s="88" t="s">
        <v>21</v>
      </c>
    </row>
  </sheetData>
  <sheetProtection password="EBF7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tabColor rgb="FF7030A0"/>
  </sheetPr>
  <dimension ref="B1:BC111"/>
  <sheetViews>
    <sheetView zoomScale="85" zoomScaleNormal="85" workbookViewId="0">
      <selection activeCell="C1" sqref="C1:C1048576"/>
    </sheetView>
  </sheetViews>
  <sheetFormatPr defaultColWidth="9.125" defaultRowHeight="12.75"/>
  <cols>
    <col min="1" max="1" width="2.5" style="7" customWidth="1"/>
    <col min="2" max="2" width="20.5" style="7" bestFit="1" customWidth="1"/>
    <col min="3" max="3" width="5.5" style="7" customWidth="1"/>
    <col min="4" max="4" width="9.75" style="7" bestFit="1" customWidth="1"/>
    <col min="5" max="5" width="12.875" style="7" bestFit="1" customWidth="1"/>
    <col min="6" max="6" width="2.5" style="7" customWidth="1"/>
    <col min="7" max="7" width="20.5" style="7" bestFit="1" customWidth="1"/>
    <col min="8" max="8" width="5.5" style="7" bestFit="1" customWidth="1"/>
    <col min="9" max="9" width="9.75" style="7" bestFit="1" customWidth="1"/>
    <col min="10" max="10" width="12.875" style="7" bestFit="1" customWidth="1"/>
    <col min="11" max="11" width="2.5" style="7" customWidth="1"/>
    <col min="12" max="12" width="20.125" style="7" bestFit="1" customWidth="1"/>
    <col min="13" max="13" width="5.5" style="7" bestFit="1" customWidth="1"/>
    <col min="14" max="14" width="9.75" style="7" bestFit="1" customWidth="1"/>
    <col min="15" max="15" width="12.875" style="7" bestFit="1" customWidth="1"/>
    <col min="16" max="16" width="2.5" style="7" customWidth="1"/>
    <col min="17" max="17" width="21" style="7" bestFit="1" customWidth="1"/>
    <col min="18" max="18" width="5.5" style="7" bestFit="1" customWidth="1"/>
    <col min="19" max="19" width="9.75" style="7" bestFit="1" customWidth="1"/>
    <col min="20" max="20" width="12.875" style="7" bestFit="1" customWidth="1"/>
    <col min="21" max="21" width="2.5" style="7" customWidth="1"/>
    <col min="22" max="22" width="20.5" style="7" bestFit="1" customWidth="1"/>
    <col min="23" max="23" width="5.5" style="7" bestFit="1" customWidth="1"/>
    <col min="24" max="24" width="9.75" style="7" bestFit="1" customWidth="1"/>
    <col min="25" max="25" width="12.875" style="7" bestFit="1" customWidth="1"/>
    <col min="26" max="54" width="9.125" style="7"/>
    <col min="55" max="55" width="20.5" style="7" bestFit="1" customWidth="1"/>
    <col min="56" max="16384" width="9.125" style="7"/>
  </cols>
  <sheetData>
    <row r="1" spans="2:55">
      <c r="B1" s="18" t="s">
        <v>120</v>
      </c>
      <c r="C1" s="27">
        <f>SUM(C3:C62)</f>
        <v>149</v>
      </c>
      <c r="D1" s="28" t="s">
        <v>21</v>
      </c>
      <c r="E1" s="27">
        <f>SUM(E3:E62)</f>
        <v>139100</v>
      </c>
      <c r="G1" s="18" t="s">
        <v>121</v>
      </c>
      <c r="H1" s="27">
        <f>SUM(H3:H62)</f>
        <v>60</v>
      </c>
      <c r="I1" s="28" t="s">
        <v>21</v>
      </c>
      <c r="J1" s="27">
        <f>SUM(J3:J62)</f>
        <v>87800</v>
      </c>
      <c r="L1" s="18" t="s">
        <v>122</v>
      </c>
      <c r="M1" s="27">
        <f>SUM(M3:M62)</f>
        <v>45</v>
      </c>
      <c r="N1" s="28" t="s">
        <v>21</v>
      </c>
      <c r="O1" s="27">
        <f>SUM(O3:O62)</f>
        <v>72800</v>
      </c>
      <c r="Q1" s="18" t="s">
        <v>119</v>
      </c>
      <c r="R1" s="27">
        <f>SUM(R3:R62)</f>
        <v>22</v>
      </c>
      <c r="S1" s="28" t="s">
        <v>21</v>
      </c>
      <c r="T1" s="27">
        <f>SUM(T3:T62)</f>
        <v>77000</v>
      </c>
      <c r="V1" s="19" t="s">
        <v>123</v>
      </c>
      <c r="W1" s="25">
        <f>SUM(W3:W62)</f>
        <v>57</v>
      </c>
      <c r="X1" s="26" t="s">
        <v>21</v>
      </c>
      <c r="Y1" s="25">
        <f>SUM(Y3:Y62)</f>
        <v>99700</v>
      </c>
    </row>
    <row r="2" spans="2:55">
      <c r="B2" s="2" t="s">
        <v>1</v>
      </c>
      <c r="C2" s="3" t="s">
        <v>20</v>
      </c>
      <c r="D2" s="3" t="s">
        <v>0</v>
      </c>
      <c r="E2" s="3" t="s">
        <v>116</v>
      </c>
      <c r="G2" s="2" t="s">
        <v>1</v>
      </c>
      <c r="H2" s="3" t="s">
        <v>20</v>
      </c>
      <c r="I2" s="3" t="s">
        <v>0</v>
      </c>
      <c r="J2" s="3" t="s">
        <v>116</v>
      </c>
      <c r="L2" s="2" t="s">
        <v>1</v>
      </c>
      <c r="M2" s="3" t="s">
        <v>20</v>
      </c>
      <c r="N2" s="3" t="s">
        <v>0</v>
      </c>
      <c r="O2" s="3" t="s">
        <v>116</v>
      </c>
      <c r="Q2" s="2" t="s">
        <v>1</v>
      </c>
      <c r="R2" s="3" t="s">
        <v>20</v>
      </c>
      <c r="S2" s="3" t="s">
        <v>0</v>
      </c>
      <c r="T2" s="3" t="s">
        <v>116</v>
      </c>
      <c r="V2" s="2" t="s">
        <v>1</v>
      </c>
      <c r="W2" s="3" t="s">
        <v>20</v>
      </c>
      <c r="X2" s="3" t="s">
        <v>0</v>
      </c>
      <c r="Y2" s="3" t="s">
        <v>116</v>
      </c>
    </row>
    <row r="3" spans="2:55">
      <c r="B3" s="4" t="s">
        <v>3</v>
      </c>
      <c r="C3" s="8">
        <v>2</v>
      </c>
      <c r="D3" s="5" t="str">
        <f>IF(ISERROR(VLOOKUP($B3,Master!$B:$D,3,FALSE)),"",VLOOKUP($B3,Master!$B:$D,3,FALSE))</f>
        <v/>
      </c>
      <c r="E3" s="6" t="str">
        <f>IF(ISERROR($C3*$D3),"",($C3*$D3))</f>
        <v/>
      </c>
      <c r="G3" s="4" t="s">
        <v>3</v>
      </c>
      <c r="H3" s="8">
        <v>2</v>
      </c>
      <c r="I3" s="5" t="str">
        <f>IF(ISERROR(VLOOKUP($G3,Master!$B:$D,3,FALSE)),"",VLOOKUP($G3,Master!$B:$D,3,FALSE))</f>
        <v/>
      </c>
      <c r="J3" s="6" t="str">
        <f>IF(ISERROR($H3*$I3),"",($H3*$I3))</f>
        <v/>
      </c>
      <c r="L3" s="4" t="s">
        <v>12</v>
      </c>
      <c r="M3" s="8">
        <v>1</v>
      </c>
      <c r="N3" s="5" t="str">
        <f>IF(ISERROR(VLOOKUP($L3,Master!$B:$D,3,FALSE)),"",VLOOKUP($L3,Master!$B:$D,3,FALSE))</f>
        <v/>
      </c>
      <c r="O3" s="6" t="str">
        <f>IF(ISERROR($M3*$N3),"",($M3*$N3))</f>
        <v/>
      </c>
      <c r="Q3" s="4" t="s">
        <v>8</v>
      </c>
      <c r="R3" s="8">
        <v>2</v>
      </c>
      <c r="S3" s="5" t="str">
        <f>IF(ISERROR(VLOOKUP($Q3,Master!$B:$D,3,FALSE)),"",VLOOKUP($Q3,Master!$B:$D,3,FALSE))</f>
        <v/>
      </c>
      <c r="T3" s="6" t="str">
        <f>IF(ISERROR($R3*$S3),"",($R3*$S3))</f>
        <v/>
      </c>
      <c r="V3" s="9" t="s">
        <v>6</v>
      </c>
      <c r="W3" s="10">
        <v>5</v>
      </c>
      <c r="X3" s="11">
        <f>IF(ISERROR(VLOOKUP($V3,Master!$B:$D,3,FALSE)),"",VLOOKUP($V3,Master!$B:$D,3,FALSE))</f>
        <v>0</v>
      </c>
      <c r="Y3" s="12">
        <f>IF(ISERROR($W3*$X3),"",($W3*$X3))</f>
        <v>0</v>
      </c>
    </row>
    <row r="4" spans="2:55">
      <c r="B4" s="4" t="s">
        <v>4</v>
      </c>
      <c r="C4" s="8">
        <v>5</v>
      </c>
      <c r="D4" s="5" t="str">
        <f>IF(ISERROR(VLOOKUP($B4,Master!$B:$D,3,FALSE)),"",VLOOKUP($B4,Master!$B:$D,3,FALSE))</f>
        <v/>
      </c>
      <c r="E4" s="6" t="str">
        <f t="shared" ref="E4:E62" si="0">IF(ISERROR($C4*$D4),"",($C4*$D4))</f>
        <v/>
      </c>
      <c r="G4" s="4" t="s">
        <v>4</v>
      </c>
      <c r="H4" s="8">
        <v>3</v>
      </c>
      <c r="I4" s="5" t="str">
        <f>IF(ISERROR(VLOOKUP($G4,Master!$B:$D,3,FALSE)),"",VLOOKUP($G4,Master!$B:$D,3,FALSE))</f>
        <v/>
      </c>
      <c r="J4" s="6" t="str">
        <f t="shared" ref="J4:J62" si="1">IF(ISERROR($H4*$I4),"",($H4*$I4))</f>
        <v/>
      </c>
      <c r="L4" s="4" t="s">
        <v>13</v>
      </c>
      <c r="M4" s="8">
        <v>3</v>
      </c>
      <c r="N4" s="5">
        <f>IF(ISERROR(VLOOKUP($L4,Master!$B:$D,3,FALSE)),"",VLOOKUP($L4,Master!$B:$D,3,FALSE))</f>
        <v>5500</v>
      </c>
      <c r="O4" s="6">
        <f t="shared" ref="O4:O62" si="2">IF(ISERROR($M4*$N4),"",($M4*$N4))</f>
        <v>16500</v>
      </c>
      <c r="Q4" s="4" t="s">
        <v>9</v>
      </c>
      <c r="R4" s="8">
        <v>4</v>
      </c>
      <c r="S4" s="5">
        <f>IF(ISERROR(VLOOKUP($Q4,Master!$B:$D,3,FALSE)),"",VLOOKUP($Q4,Master!$B:$D,3,FALSE))</f>
        <v>5500</v>
      </c>
      <c r="T4" s="6">
        <f t="shared" ref="T4:T62" si="3">IF(ISERROR($R4*$S4),"",($R4*$S4))</f>
        <v>22000</v>
      </c>
      <c r="V4" s="9" t="s">
        <v>7</v>
      </c>
      <c r="W4" s="10">
        <v>4</v>
      </c>
      <c r="X4" s="11">
        <f>IF(ISERROR(VLOOKUP($V4,Master!$B:$D,3,FALSE)),"",VLOOKUP($V4,Master!$B:$D,3,FALSE))</f>
        <v>0</v>
      </c>
      <c r="Y4" s="12">
        <f t="shared" ref="Y4:Y62" si="4">IF(ISERROR($W4*$X4),"",($W4*$X4))</f>
        <v>0</v>
      </c>
    </row>
    <row r="5" spans="2:55">
      <c r="B5" s="4" t="s">
        <v>5</v>
      </c>
      <c r="C5" s="8">
        <v>3</v>
      </c>
      <c r="D5" s="5">
        <f>IF(ISERROR(VLOOKUP($B5,Master!$B:$D,3,FALSE)),"",VLOOKUP($B5,Master!$B:$D,3,FALSE))</f>
        <v>0</v>
      </c>
      <c r="E5" s="6">
        <f t="shared" si="0"/>
        <v>0</v>
      </c>
      <c r="G5" s="4" t="s">
        <v>5</v>
      </c>
      <c r="H5" s="8">
        <v>4</v>
      </c>
      <c r="I5" s="5">
        <f>IF(ISERROR(VLOOKUP($G5,Master!$B:$D,3,FALSE)),"",VLOOKUP($G5,Master!$B:$D,3,FALSE))</f>
        <v>0</v>
      </c>
      <c r="J5" s="6">
        <f t="shared" si="1"/>
        <v>0</v>
      </c>
      <c r="L5" s="4" t="s">
        <v>14</v>
      </c>
      <c r="M5" s="8">
        <v>3</v>
      </c>
      <c r="N5" s="5">
        <f>IF(ISERROR(VLOOKUP($L5,Master!$B:$D,3,FALSE)),"",VLOOKUP($L5,Master!$B:$D,3,FALSE))</f>
        <v>6000</v>
      </c>
      <c r="O5" s="6">
        <f t="shared" si="2"/>
        <v>18000</v>
      </c>
      <c r="Q5" s="4" t="s">
        <v>10</v>
      </c>
      <c r="R5" s="8">
        <v>2</v>
      </c>
      <c r="S5" s="5" t="str">
        <f>IF(ISERROR(VLOOKUP($Q5,Master!$B:$D,3,FALSE)),"",VLOOKUP($Q5,Master!$B:$D,3,FALSE))</f>
        <v/>
      </c>
      <c r="T5" s="6" t="str">
        <f t="shared" si="3"/>
        <v/>
      </c>
      <c r="V5" s="9" t="s">
        <v>8</v>
      </c>
      <c r="W5" s="10">
        <v>3</v>
      </c>
      <c r="X5" s="11" t="str">
        <f>IF(ISERROR(VLOOKUP($V5,Master!$B:$D,3,FALSE)),"",VLOOKUP($V5,Master!$B:$D,3,FALSE))</f>
        <v/>
      </c>
      <c r="Y5" s="12" t="str">
        <f t="shared" si="4"/>
        <v/>
      </c>
    </row>
    <row r="6" spans="2:55">
      <c r="B6" s="4" t="s">
        <v>6</v>
      </c>
      <c r="C6" s="8">
        <v>1</v>
      </c>
      <c r="D6" s="5">
        <f>IF(ISERROR(VLOOKUP($B6,Master!$B:$D,3,FALSE)),"",VLOOKUP($B6,Master!$B:$D,3,FALSE))</f>
        <v>0</v>
      </c>
      <c r="E6" s="6">
        <f t="shared" si="0"/>
        <v>0</v>
      </c>
      <c r="G6" s="4" t="s">
        <v>6</v>
      </c>
      <c r="H6" s="8">
        <v>5</v>
      </c>
      <c r="I6" s="5">
        <f>IF(ISERROR(VLOOKUP($G6,Master!$B:$D,3,FALSE)),"",VLOOKUP($G6,Master!$B:$D,3,FALSE))</f>
        <v>0</v>
      </c>
      <c r="J6" s="6">
        <f t="shared" si="1"/>
        <v>0</v>
      </c>
      <c r="L6" s="4" t="s">
        <v>15</v>
      </c>
      <c r="M6" s="8">
        <v>4</v>
      </c>
      <c r="N6" s="5">
        <f>IF(ISERROR(VLOOKUP($L6,Master!$B:$D,3,FALSE)),"",VLOOKUP($L6,Master!$B:$D,3,FALSE))</f>
        <v>4300</v>
      </c>
      <c r="O6" s="6">
        <f t="shared" si="2"/>
        <v>17200</v>
      </c>
      <c r="Q6" s="4" t="s">
        <v>11</v>
      </c>
      <c r="R6" s="8">
        <v>1</v>
      </c>
      <c r="S6" s="5">
        <f>IF(ISERROR(VLOOKUP($Q6,Master!$B:$D,3,FALSE)),"",VLOOKUP($Q6,Master!$B:$D,3,FALSE))</f>
        <v>4500</v>
      </c>
      <c r="T6" s="6">
        <f t="shared" si="3"/>
        <v>4500</v>
      </c>
      <c r="V6" s="9" t="s">
        <v>9</v>
      </c>
      <c r="W6" s="10">
        <v>1</v>
      </c>
      <c r="X6" s="11">
        <f>IF(ISERROR(VLOOKUP($V6,Master!$B:$D,3,FALSE)),"",VLOOKUP($V6,Master!$B:$D,3,FALSE))</f>
        <v>5500</v>
      </c>
      <c r="Y6" s="12">
        <f t="shared" si="4"/>
        <v>5500</v>
      </c>
      <c r="BC6" s="7" t="s">
        <v>3</v>
      </c>
    </row>
    <row r="7" spans="2:55">
      <c r="B7" s="4" t="s">
        <v>7</v>
      </c>
      <c r="C7" s="8">
        <v>1</v>
      </c>
      <c r="D7" s="5">
        <f>IF(ISERROR(VLOOKUP($B7,Master!$B:$D,3,FALSE)),"",VLOOKUP($B7,Master!$B:$D,3,FALSE))</f>
        <v>0</v>
      </c>
      <c r="E7" s="6">
        <f t="shared" si="0"/>
        <v>0</v>
      </c>
      <c r="G7" s="4" t="s">
        <v>7</v>
      </c>
      <c r="H7" s="8">
        <v>3</v>
      </c>
      <c r="I7" s="5">
        <f>IF(ISERROR(VLOOKUP($G7,Master!$B:$D,3,FALSE)),"",VLOOKUP($G7,Master!$B:$D,3,FALSE))</f>
        <v>0</v>
      </c>
      <c r="J7" s="6">
        <f t="shared" si="1"/>
        <v>0</v>
      </c>
      <c r="L7" s="4" t="s">
        <v>16</v>
      </c>
      <c r="M7" s="8">
        <v>2</v>
      </c>
      <c r="N7" s="5" t="str">
        <f>IF(ISERROR(VLOOKUP($L7,Master!$B:$D,3,FALSE)),"",VLOOKUP($L7,Master!$B:$D,3,FALSE))</f>
        <v/>
      </c>
      <c r="O7" s="6" t="str">
        <f t="shared" si="2"/>
        <v/>
      </c>
      <c r="Q7" s="4" t="s">
        <v>12</v>
      </c>
      <c r="R7" s="8">
        <v>1</v>
      </c>
      <c r="S7" s="5" t="str">
        <f>IF(ISERROR(VLOOKUP($Q7,Master!$B:$D,3,FALSE)),"",VLOOKUP($Q7,Master!$B:$D,3,FALSE))</f>
        <v/>
      </c>
      <c r="T7" s="6" t="str">
        <f t="shared" si="3"/>
        <v/>
      </c>
      <c r="V7" s="9" t="s">
        <v>10</v>
      </c>
      <c r="W7" s="10">
        <v>1</v>
      </c>
      <c r="X7" s="11" t="str">
        <f>IF(ISERROR(VLOOKUP($V7,Master!$B:$D,3,FALSE)),"",VLOOKUP($V7,Master!$B:$D,3,FALSE))</f>
        <v/>
      </c>
      <c r="Y7" s="12" t="str">
        <f t="shared" si="4"/>
        <v/>
      </c>
      <c r="BC7" s="7" t="s">
        <v>4</v>
      </c>
    </row>
    <row r="8" spans="2:55">
      <c r="B8" s="4" t="s">
        <v>8</v>
      </c>
      <c r="C8" s="8">
        <v>2</v>
      </c>
      <c r="D8" s="5" t="str">
        <f>IF(ISERROR(VLOOKUP($B8,Master!$B:$D,3,FALSE)),"",VLOOKUP($B8,Master!$B:$D,3,FALSE))</f>
        <v/>
      </c>
      <c r="E8" s="6" t="str">
        <f t="shared" si="0"/>
        <v/>
      </c>
      <c r="G8" s="4" t="s">
        <v>8</v>
      </c>
      <c r="H8" s="8">
        <v>1</v>
      </c>
      <c r="I8" s="5" t="str">
        <f>IF(ISERROR(VLOOKUP($G8,Master!$B:$D,3,FALSE)),"",VLOOKUP($G8,Master!$B:$D,3,FALSE))</f>
        <v/>
      </c>
      <c r="J8" s="6" t="str">
        <f t="shared" si="1"/>
        <v/>
      </c>
      <c r="L8" s="4" t="s">
        <v>17</v>
      </c>
      <c r="M8" s="8">
        <v>3</v>
      </c>
      <c r="N8" s="5" t="str">
        <f>IF(ISERROR(VLOOKUP($L8,Master!$B:$D,3,FALSE)),"",VLOOKUP($L8,Master!$B:$D,3,FALSE))</f>
        <v/>
      </c>
      <c r="O8" s="6" t="str">
        <f t="shared" si="2"/>
        <v/>
      </c>
      <c r="Q8" s="4" t="s">
        <v>13</v>
      </c>
      <c r="R8" s="8">
        <v>2</v>
      </c>
      <c r="S8" s="5">
        <f>IF(ISERROR(VLOOKUP($Q8,Master!$B:$D,3,FALSE)),"",VLOOKUP($Q8,Master!$B:$D,3,FALSE))</f>
        <v>5500</v>
      </c>
      <c r="T8" s="6">
        <f t="shared" si="3"/>
        <v>11000</v>
      </c>
      <c r="V8" s="9" t="s">
        <v>11</v>
      </c>
      <c r="W8" s="10">
        <v>2</v>
      </c>
      <c r="X8" s="11">
        <f>IF(ISERROR(VLOOKUP($V8,Master!$B:$D,3,FALSE)),"",VLOOKUP($V8,Master!$B:$D,3,FALSE))</f>
        <v>4500</v>
      </c>
      <c r="Y8" s="12">
        <f t="shared" si="4"/>
        <v>9000</v>
      </c>
      <c r="BC8" s="7" t="s">
        <v>5</v>
      </c>
    </row>
    <row r="9" spans="2:55">
      <c r="B9" s="4" t="s">
        <v>9</v>
      </c>
      <c r="C9" s="8">
        <v>5</v>
      </c>
      <c r="D9" s="5">
        <f>IF(ISERROR(VLOOKUP($B9,Master!$B:$D,3,FALSE)),"",VLOOKUP($B9,Master!$B:$D,3,FALSE))</f>
        <v>5500</v>
      </c>
      <c r="E9" s="6">
        <f t="shared" si="0"/>
        <v>27500</v>
      </c>
      <c r="G9" s="4" t="s">
        <v>9</v>
      </c>
      <c r="H9" s="8">
        <v>4</v>
      </c>
      <c r="I9" s="5">
        <f>IF(ISERROR(VLOOKUP($G9,Master!$B:$D,3,FALSE)),"",VLOOKUP($G9,Master!$B:$D,3,FALSE))</f>
        <v>5500</v>
      </c>
      <c r="J9" s="6">
        <f t="shared" si="1"/>
        <v>22000</v>
      </c>
      <c r="L9" s="4" t="s">
        <v>22</v>
      </c>
      <c r="M9" s="8">
        <v>2</v>
      </c>
      <c r="N9" s="5" t="str">
        <f>IF(ISERROR(VLOOKUP($L9,Master!$B:$D,3,FALSE)),"",VLOOKUP($L9,Master!$B:$D,3,FALSE))</f>
        <v/>
      </c>
      <c r="O9" s="6" t="str">
        <f t="shared" si="2"/>
        <v/>
      </c>
      <c r="Q9" s="4" t="s">
        <v>14</v>
      </c>
      <c r="R9" s="8">
        <v>3</v>
      </c>
      <c r="S9" s="5">
        <f>IF(ISERROR(VLOOKUP($Q9,Master!$B:$D,3,FALSE)),"",VLOOKUP($Q9,Master!$B:$D,3,FALSE))</f>
        <v>6000</v>
      </c>
      <c r="T9" s="6">
        <f t="shared" si="3"/>
        <v>18000</v>
      </c>
      <c r="V9" s="9" t="s">
        <v>12</v>
      </c>
      <c r="W9" s="10">
        <v>1</v>
      </c>
      <c r="X9" s="11" t="str">
        <f>IF(ISERROR(VLOOKUP($V9,Master!$B:$D,3,FALSE)),"",VLOOKUP($V9,Master!$B:$D,3,FALSE))</f>
        <v/>
      </c>
      <c r="Y9" s="12" t="str">
        <f t="shared" si="4"/>
        <v/>
      </c>
      <c r="BC9" s="7" t="s">
        <v>6</v>
      </c>
    </row>
    <row r="10" spans="2:55">
      <c r="B10" s="4" t="s">
        <v>10</v>
      </c>
      <c r="C10" s="8">
        <v>3</v>
      </c>
      <c r="D10" s="5" t="str">
        <f>IF(ISERROR(VLOOKUP($B10,Master!$B:$D,3,FALSE)),"",VLOOKUP($B10,Master!$B:$D,3,FALSE))</f>
        <v/>
      </c>
      <c r="E10" s="6" t="str">
        <f t="shared" si="0"/>
        <v/>
      </c>
      <c r="G10" s="4" t="s">
        <v>10</v>
      </c>
      <c r="H10" s="8">
        <v>4</v>
      </c>
      <c r="I10" s="5" t="str">
        <f>IF(ISERROR(VLOOKUP($G10,Master!$B:$D,3,FALSE)),"",VLOOKUP($G10,Master!$B:$D,3,FALSE))</f>
        <v/>
      </c>
      <c r="J10" s="6" t="str">
        <f t="shared" si="1"/>
        <v/>
      </c>
      <c r="L10" s="4" t="s">
        <v>23</v>
      </c>
      <c r="M10" s="8">
        <v>4</v>
      </c>
      <c r="N10" s="5">
        <f>IF(ISERROR(VLOOKUP($L10,Master!$B:$D,3,FALSE)),"",VLOOKUP($L10,Master!$B:$D,3,FALSE))</f>
        <v>0</v>
      </c>
      <c r="O10" s="6">
        <f t="shared" si="2"/>
        <v>0</v>
      </c>
      <c r="Q10" s="4" t="s">
        <v>15</v>
      </c>
      <c r="R10" s="8">
        <v>5</v>
      </c>
      <c r="S10" s="5">
        <f>IF(ISERROR(VLOOKUP($Q10,Master!$B:$D,3,FALSE)),"",VLOOKUP($Q10,Master!$B:$D,3,FALSE))</f>
        <v>4300</v>
      </c>
      <c r="T10" s="6">
        <f t="shared" si="3"/>
        <v>21500</v>
      </c>
      <c r="V10" s="9" t="s">
        <v>13</v>
      </c>
      <c r="W10" s="10">
        <v>1</v>
      </c>
      <c r="X10" s="11">
        <f>IF(ISERROR(VLOOKUP($V10,Master!$B:$D,3,FALSE)),"",VLOOKUP($V10,Master!$B:$D,3,FALSE))</f>
        <v>5500</v>
      </c>
      <c r="Y10" s="12">
        <f t="shared" si="4"/>
        <v>5500</v>
      </c>
      <c r="BC10" s="7" t="s">
        <v>7</v>
      </c>
    </row>
    <row r="11" spans="2:55">
      <c r="B11" s="4" t="s">
        <v>11</v>
      </c>
      <c r="C11" s="8">
        <v>5</v>
      </c>
      <c r="D11" s="5">
        <f>IF(ISERROR(VLOOKUP($B11,Master!$B:$D,3,FALSE)),"",VLOOKUP($B11,Master!$B:$D,3,FALSE))</f>
        <v>4500</v>
      </c>
      <c r="E11" s="6">
        <f t="shared" si="0"/>
        <v>22500</v>
      </c>
      <c r="G11" s="4" t="s">
        <v>11</v>
      </c>
      <c r="H11" s="8">
        <v>3</v>
      </c>
      <c r="I11" s="5">
        <f>IF(ISERROR(VLOOKUP($G11,Master!$B:$D,3,FALSE)),"",VLOOKUP($G11,Master!$B:$D,3,FALSE))</f>
        <v>4500</v>
      </c>
      <c r="J11" s="6">
        <f t="shared" si="1"/>
        <v>13500</v>
      </c>
      <c r="L11" s="4" t="s">
        <v>24</v>
      </c>
      <c r="M11" s="8">
        <v>4</v>
      </c>
      <c r="N11" s="5">
        <f>IF(ISERROR(VLOOKUP($L11,Master!$B:$D,3,FALSE)),"",VLOOKUP($L11,Master!$B:$D,3,FALSE))</f>
        <v>0</v>
      </c>
      <c r="O11" s="6">
        <f t="shared" si="2"/>
        <v>0</v>
      </c>
      <c r="Q11" s="4" t="s">
        <v>16</v>
      </c>
      <c r="R11" s="8">
        <v>2</v>
      </c>
      <c r="S11" s="5" t="str">
        <f>IF(ISERROR(VLOOKUP($Q11,Master!$B:$D,3,FALSE)),"",VLOOKUP($Q11,Master!$B:$D,3,FALSE))</f>
        <v/>
      </c>
      <c r="T11" s="6" t="str">
        <f t="shared" si="3"/>
        <v/>
      </c>
      <c r="V11" s="9" t="s">
        <v>14</v>
      </c>
      <c r="W11" s="10">
        <v>4</v>
      </c>
      <c r="X11" s="11">
        <f>IF(ISERROR(VLOOKUP($V11,Master!$B:$D,3,FALSE)),"",VLOOKUP($V11,Master!$B:$D,3,FALSE))</f>
        <v>6000</v>
      </c>
      <c r="Y11" s="12">
        <f t="shared" si="4"/>
        <v>24000</v>
      </c>
      <c r="BC11" s="7" t="s">
        <v>8</v>
      </c>
    </row>
    <row r="12" spans="2:55">
      <c r="B12" s="4" t="s">
        <v>12</v>
      </c>
      <c r="C12" s="8">
        <v>5</v>
      </c>
      <c r="D12" s="5" t="str">
        <f>IF(ISERROR(VLOOKUP($B12,Master!$B:$D,3,FALSE)),"",VLOOKUP($B12,Master!$B:$D,3,FALSE))</f>
        <v/>
      </c>
      <c r="E12" s="6" t="str">
        <f t="shared" si="0"/>
        <v/>
      </c>
      <c r="G12" s="4" t="s">
        <v>12</v>
      </c>
      <c r="H12" s="8">
        <v>3</v>
      </c>
      <c r="I12" s="5" t="str">
        <f>IF(ISERROR(VLOOKUP($G12,Master!$B:$D,3,FALSE)),"",VLOOKUP($G12,Master!$B:$D,3,FALSE))</f>
        <v/>
      </c>
      <c r="J12" s="6" t="str">
        <f t="shared" si="1"/>
        <v/>
      </c>
      <c r="L12" s="4" t="s">
        <v>25</v>
      </c>
      <c r="M12" s="8">
        <v>3</v>
      </c>
      <c r="N12" s="5">
        <f>IF(ISERROR(VLOOKUP($L12,Master!$B:$D,3,FALSE)),"",VLOOKUP($L12,Master!$B:$D,3,FALSE))</f>
        <v>3700</v>
      </c>
      <c r="O12" s="6">
        <f t="shared" si="2"/>
        <v>11100</v>
      </c>
      <c r="Q12" s="4"/>
      <c r="R12" s="8"/>
      <c r="S12" s="5">
        <f>IF(ISERROR(VLOOKUP($Q12,Master!$B:$D,3,FALSE)),"",VLOOKUP($Q12,Master!$B:$D,3,FALSE))</f>
        <v>0</v>
      </c>
      <c r="T12" s="6">
        <f t="shared" si="3"/>
        <v>0</v>
      </c>
      <c r="V12" s="9" t="s">
        <v>15</v>
      </c>
      <c r="W12" s="10">
        <v>4</v>
      </c>
      <c r="X12" s="11">
        <f>IF(ISERROR(VLOOKUP($V12,Master!$B:$D,3,FALSE)),"",VLOOKUP($V12,Master!$B:$D,3,FALSE))</f>
        <v>4300</v>
      </c>
      <c r="Y12" s="12">
        <f t="shared" si="4"/>
        <v>17200</v>
      </c>
      <c r="BC12" s="7" t="s">
        <v>9</v>
      </c>
    </row>
    <row r="13" spans="2:55">
      <c r="B13" s="4" t="s">
        <v>13</v>
      </c>
      <c r="C13" s="8">
        <v>4</v>
      </c>
      <c r="D13" s="5">
        <f>IF(ISERROR(VLOOKUP($B13,Master!$B:$D,3,FALSE)),"",VLOOKUP($B13,Master!$B:$D,3,FALSE))</f>
        <v>5500</v>
      </c>
      <c r="E13" s="6">
        <f t="shared" si="0"/>
        <v>22000</v>
      </c>
      <c r="G13" s="4" t="s">
        <v>13</v>
      </c>
      <c r="H13" s="8">
        <v>1</v>
      </c>
      <c r="I13" s="5">
        <f>IF(ISERROR(VLOOKUP($G13,Master!$B:$D,3,FALSE)),"",VLOOKUP($G13,Master!$B:$D,3,FALSE))</f>
        <v>5500</v>
      </c>
      <c r="J13" s="6">
        <f t="shared" si="1"/>
        <v>5500</v>
      </c>
      <c r="L13" s="4" t="s">
        <v>26</v>
      </c>
      <c r="M13" s="8">
        <v>2</v>
      </c>
      <c r="N13" s="5">
        <f>IF(ISERROR(VLOOKUP($L13,Master!$B:$D,3,FALSE)),"",VLOOKUP($L13,Master!$B:$D,3,FALSE))</f>
        <v>5000</v>
      </c>
      <c r="O13" s="6">
        <f t="shared" si="2"/>
        <v>10000</v>
      </c>
      <c r="Q13" s="4"/>
      <c r="R13" s="8"/>
      <c r="S13" s="5">
        <f>IF(ISERROR(VLOOKUP($Q13,Master!$B:$D,3,FALSE)),"",VLOOKUP($Q13,Master!$B:$D,3,FALSE))</f>
        <v>0</v>
      </c>
      <c r="T13" s="6">
        <f t="shared" si="3"/>
        <v>0</v>
      </c>
      <c r="V13" s="9" t="s">
        <v>16</v>
      </c>
      <c r="W13" s="10">
        <v>4</v>
      </c>
      <c r="X13" s="11" t="str">
        <f>IF(ISERROR(VLOOKUP($V13,Master!$B:$D,3,FALSE)),"",VLOOKUP($V13,Master!$B:$D,3,FALSE))</f>
        <v/>
      </c>
      <c r="Y13" s="12" t="str">
        <f t="shared" si="4"/>
        <v/>
      </c>
      <c r="BC13" s="7" t="s">
        <v>10</v>
      </c>
    </row>
    <row r="14" spans="2:55">
      <c r="B14" s="4" t="s">
        <v>14</v>
      </c>
      <c r="C14" s="8">
        <v>5</v>
      </c>
      <c r="D14" s="5">
        <f>IF(ISERROR(VLOOKUP($B14,Master!$B:$D,3,FALSE)),"",VLOOKUP($B14,Master!$B:$D,3,FALSE))</f>
        <v>6000</v>
      </c>
      <c r="E14" s="6">
        <f t="shared" si="0"/>
        <v>30000</v>
      </c>
      <c r="G14" s="4" t="s">
        <v>14</v>
      </c>
      <c r="H14" s="8">
        <v>4</v>
      </c>
      <c r="I14" s="5">
        <f>IF(ISERROR(VLOOKUP($G14,Master!$B:$D,3,FALSE)),"",VLOOKUP($G14,Master!$B:$D,3,FALSE))</f>
        <v>6000</v>
      </c>
      <c r="J14" s="6">
        <f t="shared" si="1"/>
        <v>24000</v>
      </c>
      <c r="L14" s="4" t="s">
        <v>27</v>
      </c>
      <c r="M14" s="8">
        <v>5</v>
      </c>
      <c r="N14" s="5" t="str">
        <f>IF(ISERROR(VLOOKUP($L14,Master!$B:$D,3,FALSE)),"",VLOOKUP($L14,Master!$B:$D,3,FALSE))</f>
        <v/>
      </c>
      <c r="O14" s="6" t="str">
        <f t="shared" si="2"/>
        <v/>
      </c>
      <c r="Q14" s="4"/>
      <c r="R14" s="8"/>
      <c r="S14" s="5">
        <f>IF(ISERROR(VLOOKUP($Q14,Master!$B:$D,3,FALSE)),"",VLOOKUP($Q14,Master!$B:$D,3,FALSE))</f>
        <v>0</v>
      </c>
      <c r="T14" s="6">
        <f t="shared" si="3"/>
        <v>0</v>
      </c>
      <c r="V14" s="9" t="s">
        <v>17</v>
      </c>
      <c r="W14" s="10">
        <v>3</v>
      </c>
      <c r="X14" s="11" t="str">
        <f>IF(ISERROR(VLOOKUP($V14,Master!$B:$D,3,FALSE)),"",VLOOKUP($V14,Master!$B:$D,3,FALSE))</f>
        <v/>
      </c>
      <c r="Y14" s="12" t="str">
        <f t="shared" si="4"/>
        <v/>
      </c>
      <c r="BC14" s="7" t="s">
        <v>11</v>
      </c>
    </row>
    <row r="15" spans="2:55">
      <c r="B15" s="4" t="s">
        <v>15</v>
      </c>
      <c r="C15" s="8">
        <v>2</v>
      </c>
      <c r="D15" s="5">
        <f>IF(ISERROR(VLOOKUP($B15,Master!$B:$D,3,FALSE)),"",VLOOKUP($B15,Master!$B:$D,3,FALSE))</f>
        <v>4300</v>
      </c>
      <c r="E15" s="6">
        <f t="shared" si="0"/>
        <v>8600</v>
      </c>
      <c r="G15" s="4" t="s">
        <v>15</v>
      </c>
      <c r="H15" s="8">
        <v>1</v>
      </c>
      <c r="I15" s="5">
        <f>IF(ISERROR(VLOOKUP($G15,Master!$B:$D,3,FALSE)),"",VLOOKUP($G15,Master!$B:$D,3,FALSE))</f>
        <v>4300</v>
      </c>
      <c r="J15" s="6">
        <f t="shared" si="1"/>
        <v>4300</v>
      </c>
      <c r="L15" s="4" t="s">
        <v>28</v>
      </c>
      <c r="M15" s="8">
        <v>5</v>
      </c>
      <c r="N15" s="5">
        <f>IF(ISERROR(VLOOKUP($L15,Master!$B:$D,3,FALSE)),"",VLOOKUP($L15,Master!$B:$D,3,FALSE))</f>
        <v>0</v>
      </c>
      <c r="O15" s="6">
        <f t="shared" si="2"/>
        <v>0</v>
      </c>
      <c r="Q15" s="4"/>
      <c r="R15" s="8"/>
      <c r="S15" s="5">
        <f>IF(ISERROR(VLOOKUP($Q15,Master!$B:$D,3,FALSE)),"",VLOOKUP($Q15,Master!$B:$D,3,FALSE))</f>
        <v>0</v>
      </c>
      <c r="T15" s="6">
        <f t="shared" si="3"/>
        <v>0</v>
      </c>
      <c r="V15" s="9" t="s">
        <v>22</v>
      </c>
      <c r="W15" s="10">
        <v>4</v>
      </c>
      <c r="X15" s="11" t="str">
        <f>IF(ISERROR(VLOOKUP($V15,Master!$B:$D,3,FALSE)),"",VLOOKUP($V15,Master!$B:$D,3,FALSE))</f>
        <v/>
      </c>
      <c r="Y15" s="12" t="str">
        <f t="shared" si="4"/>
        <v/>
      </c>
      <c r="BC15" s="7" t="s">
        <v>12</v>
      </c>
    </row>
    <row r="16" spans="2:55">
      <c r="B16" s="4" t="s">
        <v>16</v>
      </c>
      <c r="C16" s="8">
        <v>2</v>
      </c>
      <c r="D16" s="5" t="str">
        <f>IF(ISERROR(VLOOKUP($B16,Master!$B:$D,3,FALSE)),"",VLOOKUP($B16,Master!$B:$D,3,FALSE))</f>
        <v/>
      </c>
      <c r="E16" s="6" t="str">
        <f t="shared" si="0"/>
        <v/>
      </c>
      <c r="G16" s="4" t="s">
        <v>16</v>
      </c>
      <c r="H16" s="8">
        <v>5</v>
      </c>
      <c r="I16" s="5" t="str">
        <f>IF(ISERROR(VLOOKUP($G16,Master!$B:$D,3,FALSE)),"",VLOOKUP($G16,Master!$B:$D,3,FALSE))</f>
        <v/>
      </c>
      <c r="J16" s="6" t="str">
        <f t="shared" si="1"/>
        <v/>
      </c>
      <c r="L16" s="4" t="s">
        <v>29</v>
      </c>
      <c r="M16" s="8">
        <v>4</v>
      </c>
      <c r="N16" s="5" t="str">
        <f>IF(ISERROR(VLOOKUP($L16,Master!$B:$D,3,FALSE)),"",VLOOKUP($L16,Master!$B:$D,3,FALSE))</f>
        <v/>
      </c>
      <c r="O16" s="6" t="str">
        <f t="shared" si="2"/>
        <v/>
      </c>
      <c r="Q16" s="4"/>
      <c r="R16" s="8"/>
      <c r="S16" s="5">
        <f>IF(ISERROR(VLOOKUP($Q16,Master!$B:$D,3,FALSE)),"",VLOOKUP($Q16,Master!$B:$D,3,FALSE))</f>
        <v>0</v>
      </c>
      <c r="T16" s="6">
        <f t="shared" si="3"/>
        <v>0</v>
      </c>
      <c r="V16" s="9" t="s">
        <v>23</v>
      </c>
      <c r="W16" s="10">
        <v>5</v>
      </c>
      <c r="X16" s="11">
        <f>IF(ISERROR(VLOOKUP($V16,Master!$B:$D,3,FALSE)),"",VLOOKUP($V16,Master!$B:$D,3,FALSE))</f>
        <v>0</v>
      </c>
      <c r="Y16" s="12">
        <f t="shared" si="4"/>
        <v>0</v>
      </c>
      <c r="BC16" s="7" t="s">
        <v>13</v>
      </c>
    </row>
    <row r="17" spans="2:55">
      <c r="B17" s="4" t="s">
        <v>17</v>
      </c>
      <c r="C17" s="8">
        <v>1</v>
      </c>
      <c r="D17" s="5" t="str">
        <f>IF(ISERROR(VLOOKUP($B17,Master!$B:$D,3,FALSE)),"",VLOOKUP($B17,Master!$B:$D,3,FALSE))</f>
        <v/>
      </c>
      <c r="E17" s="6" t="str">
        <f t="shared" si="0"/>
        <v/>
      </c>
      <c r="G17" s="4" t="s">
        <v>17</v>
      </c>
      <c r="H17" s="8">
        <v>2</v>
      </c>
      <c r="I17" s="5" t="str">
        <f>IF(ISERROR(VLOOKUP($G17,Master!$B:$D,3,FALSE)),"",VLOOKUP($G17,Master!$B:$D,3,FALSE))</f>
        <v/>
      </c>
      <c r="J17" s="6" t="str">
        <f t="shared" si="1"/>
        <v/>
      </c>
      <c r="L17" s="4"/>
      <c r="M17" s="8"/>
      <c r="N17" s="5">
        <f>IF(ISERROR(VLOOKUP($L17,Master!$B:$D,3,FALSE)),"",VLOOKUP($L17,Master!$B:$D,3,FALSE))</f>
        <v>0</v>
      </c>
      <c r="O17" s="6">
        <f t="shared" si="2"/>
        <v>0</v>
      </c>
      <c r="Q17" s="4"/>
      <c r="R17" s="8"/>
      <c r="S17" s="5">
        <f>IF(ISERROR(VLOOKUP($Q17,Master!$B:$D,3,FALSE)),"",VLOOKUP($Q17,Master!$B:$D,3,FALSE))</f>
        <v>0</v>
      </c>
      <c r="T17" s="6">
        <f t="shared" si="3"/>
        <v>0</v>
      </c>
      <c r="V17" s="9" t="s">
        <v>24</v>
      </c>
      <c r="W17" s="10">
        <v>2</v>
      </c>
      <c r="X17" s="11">
        <f>IF(ISERROR(VLOOKUP($V17,Master!$B:$D,3,FALSE)),"",VLOOKUP($V17,Master!$B:$D,3,FALSE))</f>
        <v>0</v>
      </c>
      <c r="Y17" s="12">
        <f t="shared" si="4"/>
        <v>0</v>
      </c>
      <c r="BC17" s="7" t="s">
        <v>14</v>
      </c>
    </row>
    <row r="18" spans="2:55">
      <c r="B18" s="4" t="s">
        <v>22</v>
      </c>
      <c r="C18" s="8">
        <v>3</v>
      </c>
      <c r="D18" s="5" t="str">
        <f>IF(ISERROR(VLOOKUP($B18,Master!$B:$D,3,FALSE)),"",VLOOKUP($B18,Master!$B:$D,3,FALSE))</f>
        <v/>
      </c>
      <c r="E18" s="6" t="str">
        <f t="shared" si="0"/>
        <v/>
      </c>
      <c r="G18" s="4" t="s">
        <v>22</v>
      </c>
      <c r="H18" s="8">
        <v>4</v>
      </c>
      <c r="I18" s="5" t="str">
        <f>IF(ISERROR(VLOOKUP($G18,Master!$B:$D,3,FALSE)),"",VLOOKUP($G18,Master!$B:$D,3,FALSE))</f>
        <v/>
      </c>
      <c r="J18" s="6" t="str">
        <f t="shared" si="1"/>
        <v/>
      </c>
      <c r="L18" s="4"/>
      <c r="M18" s="8"/>
      <c r="N18" s="5">
        <f>IF(ISERROR(VLOOKUP($L18,Master!$B:$D,3,FALSE)),"",VLOOKUP($L18,Master!$B:$D,3,FALSE))</f>
        <v>0</v>
      </c>
      <c r="O18" s="6">
        <f t="shared" si="2"/>
        <v>0</v>
      </c>
      <c r="Q18" s="4"/>
      <c r="R18" s="8"/>
      <c r="S18" s="5">
        <f>IF(ISERROR(VLOOKUP($Q18,Master!$B:$D,3,FALSE)),"",VLOOKUP($Q18,Master!$B:$D,3,FALSE))</f>
        <v>0</v>
      </c>
      <c r="T18" s="6">
        <f t="shared" si="3"/>
        <v>0</v>
      </c>
      <c r="V18" s="9" t="s">
        <v>25</v>
      </c>
      <c r="W18" s="10">
        <v>5</v>
      </c>
      <c r="X18" s="11">
        <f>IF(ISERROR(VLOOKUP($V18,Master!$B:$D,3,FALSE)),"",VLOOKUP($V18,Master!$B:$D,3,FALSE))</f>
        <v>3700</v>
      </c>
      <c r="Y18" s="12">
        <f t="shared" si="4"/>
        <v>18500</v>
      </c>
      <c r="BC18" s="7" t="s">
        <v>15</v>
      </c>
    </row>
    <row r="19" spans="2:55">
      <c r="B19" s="4" t="s">
        <v>23</v>
      </c>
      <c r="C19" s="8">
        <v>5</v>
      </c>
      <c r="D19" s="5">
        <f>IF(ISERROR(VLOOKUP($B19,Master!$B:$D,3,FALSE)),"",VLOOKUP($B19,Master!$B:$D,3,FALSE))</f>
        <v>0</v>
      </c>
      <c r="E19" s="6">
        <f t="shared" si="0"/>
        <v>0</v>
      </c>
      <c r="G19" s="4" t="s">
        <v>23</v>
      </c>
      <c r="H19" s="8">
        <v>2</v>
      </c>
      <c r="I19" s="5">
        <f>IF(ISERROR(VLOOKUP($G19,Master!$B:$D,3,FALSE)),"",VLOOKUP($G19,Master!$B:$D,3,FALSE))</f>
        <v>0</v>
      </c>
      <c r="J19" s="6">
        <f t="shared" si="1"/>
        <v>0</v>
      </c>
      <c r="L19" s="4"/>
      <c r="M19" s="8"/>
      <c r="N19" s="5">
        <f>IF(ISERROR(VLOOKUP($L19,Master!$B:$D,3,FALSE)),"",VLOOKUP($L19,Master!$B:$D,3,FALSE))</f>
        <v>0</v>
      </c>
      <c r="O19" s="6">
        <f t="shared" si="2"/>
        <v>0</v>
      </c>
      <c r="Q19" s="4"/>
      <c r="R19" s="8"/>
      <c r="S19" s="5">
        <f>IF(ISERROR(VLOOKUP($Q19,Master!$B:$D,3,FALSE)),"",VLOOKUP($Q19,Master!$B:$D,3,FALSE))</f>
        <v>0</v>
      </c>
      <c r="T19" s="6">
        <f t="shared" si="3"/>
        <v>0</v>
      </c>
      <c r="V19" s="9" t="s">
        <v>26</v>
      </c>
      <c r="W19" s="10">
        <v>4</v>
      </c>
      <c r="X19" s="11">
        <f>IF(ISERROR(VLOOKUP($V19,Master!$B:$D,3,FALSE)),"",VLOOKUP($V19,Master!$B:$D,3,FALSE))</f>
        <v>5000</v>
      </c>
      <c r="Y19" s="12">
        <f t="shared" si="4"/>
        <v>20000</v>
      </c>
      <c r="BC19" s="7" t="s">
        <v>16</v>
      </c>
    </row>
    <row r="20" spans="2:55">
      <c r="B20" s="4" t="s">
        <v>24</v>
      </c>
      <c r="C20" s="8">
        <v>3</v>
      </c>
      <c r="D20" s="5">
        <f>IF(ISERROR(VLOOKUP($B20,Master!$B:$D,3,FALSE)),"",VLOOKUP($B20,Master!$B:$D,3,FALSE))</f>
        <v>0</v>
      </c>
      <c r="E20" s="6">
        <f t="shared" si="0"/>
        <v>0</v>
      </c>
      <c r="G20" s="4" t="s">
        <v>24</v>
      </c>
      <c r="H20" s="8">
        <v>4</v>
      </c>
      <c r="I20" s="5">
        <f>IF(ISERROR(VLOOKUP($G20,Master!$B:$D,3,FALSE)),"",VLOOKUP($G20,Master!$B:$D,3,FALSE))</f>
        <v>0</v>
      </c>
      <c r="J20" s="6">
        <f t="shared" si="1"/>
        <v>0</v>
      </c>
      <c r="L20" s="4"/>
      <c r="M20" s="8"/>
      <c r="N20" s="5">
        <f>IF(ISERROR(VLOOKUP($L20,Master!$B:$D,3,FALSE)),"",VLOOKUP($L20,Master!$B:$D,3,FALSE))</f>
        <v>0</v>
      </c>
      <c r="O20" s="6">
        <f t="shared" si="2"/>
        <v>0</v>
      </c>
      <c r="Q20" s="4"/>
      <c r="R20" s="8"/>
      <c r="S20" s="5">
        <f>IF(ISERROR(VLOOKUP($Q20,Master!$B:$D,3,FALSE)),"",VLOOKUP($Q20,Master!$B:$D,3,FALSE))</f>
        <v>0</v>
      </c>
      <c r="T20" s="6">
        <f t="shared" si="3"/>
        <v>0</v>
      </c>
      <c r="V20" s="9" t="s">
        <v>27</v>
      </c>
      <c r="W20" s="10">
        <v>3</v>
      </c>
      <c r="X20" s="11" t="str">
        <f>IF(ISERROR(VLOOKUP($V20,Master!$B:$D,3,FALSE)),"",VLOOKUP($V20,Master!$B:$D,3,FALSE))</f>
        <v/>
      </c>
      <c r="Y20" s="12" t="str">
        <f t="shared" si="4"/>
        <v/>
      </c>
      <c r="BC20" s="7" t="s">
        <v>17</v>
      </c>
    </row>
    <row r="21" spans="2:55">
      <c r="B21" s="4" t="s">
        <v>25</v>
      </c>
      <c r="C21" s="8">
        <v>5</v>
      </c>
      <c r="D21" s="5">
        <f>IF(ISERROR(VLOOKUP($B21,Master!$B:$D,3,FALSE)),"",VLOOKUP($B21,Master!$B:$D,3,FALSE))</f>
        <v>3700</v>
      </c>
      <c r="E21" s="6">
        <f t="shared" si="0"/>
        <v>18500</v>
      </c>
      <c r="G21" s="4" t="s">
        <v>25</v>
      </c>
      <c r="H21" s="8">
        <v>5</v>
      </c>
      <c r="I21" s="5">
        <f>IF(ISERROR(VLOOKUP($G21,Master!$B:$D,3,FALSE)),"",VLOOKUP($G21,Master!$B:$D,3,FALSE))</f>
        <v>3700</v>
      </c>
      <c r="J21" s="6">
        <f t="shared" si="1"/>
        <v>18500</v>
      </c>
      <c r="L21" s="4"/>
      <c r="M21" s="8"/>
      <c r="N21" s="5">
        <f>IF(ISERROR(VLOOKUP($L21,Master!$B:$D,3,FALSE)),"",VLOOKUP($L21,Master!$B:$D,3,FALSE))</f>
        <v>0</v>
      </c>
      <c r="O21" s="6">
        <f t="shared" si="2"/>
        <v>0</v>
      </c>
      <c r="Q21" s="4"/>
      <c r="R21" s="8"/>
      <c r="S21" s="5">
        <f>IF(ISERROR(VLOOKUP($Q21,Master!$B:$D,3,FALSE)),"",VLOOKUP($Q21,Master!$B:$D,3,FALSE))</f>
        <v>0</v>
      </c>
      <c r="T21" s="6">
        <f t="shared" si="3"/>
        <v>0</v>
      </c>
      <c r="V21" s="9" t="s">
        <v>28</v>
      </c>
      <c r="W21" s="10">
        <v>1</v>
      </c>
      <c r="X21" s="11">
        <f>IF(ISERROR(VLOOKUP($V21,Master!$B:$D,3,FALSE)),"",VLOOKUP($V21,Master!$B:$D,3,FALSE))</f>
        <v>0</v>
      </c>
      <c r="Y21" s="12">
        <f t="shared" si="4"/>
        <v>0</v>
      </c>
      <c r="BC21" s="7" t="s">
        <v>22</v>
      </c>
    </row>
    <row r="22" spans="2:55">
      <c r="B22" s="4" t="s">
        <v>26</v>
      </c>
      <c r="C22" s="8">
        <v>2</v>
      </c>
      <c r="D22" s="5">
        <f>IF(ISERROR(VLOOKUP($B22,Master!$B:$D,3,FALSE)),"",VLOOKUP($B22,Master!$B:$D,3,FALSE))</f>
        <v>5000</v>
      </c>
      <c r="E22" s="6">
        <f t="shared" si="0"/>
        <v>10000</v>
      </c>
      <c r="G22" s="4"/>
      <c r="H22" s="8"/>
      <c r="I22" s="5">
        <f>IF(ISERROR(VLOOKUP($G22,Master!$B:$D,3,FALSE)),"",VLOOKUP($G22,Master!$B:$D,3,FALSE))</f>
        <v>0</v>
      </c>
      <c r="J22" s="6">
        <f t="shared" si="1"/>
        <v>0</v>
      </c>
      <c r="L22" s="4"/>
      <c r="M22" s="8"/>
      <c r="N22" s="5">
        <f>IF(ISERROR(VLOOKUP($L22,Master!$B:$D,3,FALSE)),"",VLOOKUP($L22,Master!$B:$D,3,FALSE))</f>
        <v>0</v>
      </c>
      <c r="O22" s="6">
        <f t="shared" si="2"/>
        <v>0</v>
      </c>
      <c r="Q22" s="4"/>
      <c r="R22" s="8"/>
      <c r="S22" s="5">
        <f>IF(ISERROR(VLOOKUP($Q22,Master!$B:$D,3,FALSE)),"",VLOOKUP($Q22,Master!$B:$D,3,FALSE))</f>
        <v>0</v>
      </c>
      <c r="T22" s="6">
        <f t="shared" si="3"/>
        <v>0</v>
      </c>
      <c r="V22" s="9"/>
      <c r="W22" s="10"/>
      <c r="X22" s="11">
        <f>IF(ISERROR(VLOOKUP($V22,Master!$B:$D,3,FALSE)),"",VLOOKUP($V22,Master!$B:$D,3,FALSE))</f>
        <v>0</v>
      </c>
      <c r="Y22" s="12">
        <f t="shared" si="4"/>
        <v>0</v>
      </c>
      <c r="BC22" s="7" t="s">
        <v>23</v>
      </c>
    </row>
    <row r="23" spans="2:55">
      <c r="B23" s="4" t="s">
        <v>27</v>
      </c>
      <c r="C23" s="8">
        <v>3</v>
      </c>
      <c r="D23" s="5" t="str">
        <f>IF(ISERROR(VLOOKUP($B23,Master!$B:$D,3,FALSE)),"",VLOOKUP($B23,Master!$B:$D,3,FALSE))</f>
        <v/>
      </c>
      <c r="E23" s="6" t="str">
        <f t="shared" si="0"/>
        <v/>
      </c>
      <c r="G23" s="4"/>
      <c r="H23" s="8"/>
      <c r="I23" s="5">
        <f>IF(ISERROR(VLOOKUP($G23,Master!$B:$D,3,FALSE)),"",VLOOKUP($G23,Master!$B:$D,3,FALSE))</f>
        <v>0</v>
      </c>
      <c r="J23" s="6">
        <f t="shared" si="1"/>
        <v>0</v>
      </c>
      <c r="L23" s="4"/>
      <c r="M23" s="8"/>
      <c r="N23" s="5">
        <f>IF(ISERROR(VLOOKUP($L23,Master!$B:$D,3,FALSE)),"",VLOOKUP($L23,Master!$B:$D,3,FALSE))</f>
        <v>0</v>
      </c>
      <c r="O23" s="6">
        <f t="shared" si="2"/>
        <v>0</v>
      </c>
      <c r="Q23" s="4"/>
      <c r="R23" s="8"/>
      <c r="S23" s="5">
        <f>IF(ISERROR(VLOOKUP($Q23,Master!$B:$D,3,FALSE)),"",VLOOKUP($Q23,Master!$B:$D,3,FALSE))</f>
        <v>0</v>
      </c>
      <c r="T23" s="6">
        <f t="shared" si="3"/>
        <v>0</v>
      </c>
      <c r="V23" s="9"/>
      <c r="W23" s="10"/>
      <c r="X23" s="11">
        <f>IF(ISERROR(VLOOKUP($V23,Master!$B:$D,3,FALSE)),"",VLOOKUP($V23,Master!$B:$D,3,FALSE))</f>
        <v>0</v>
      </c>
      <c r="Y23" s="12">
        <f t="shared" si="4"/>
        <v>0</v>
      </c>
      <c r="BC23" s="7" t="s">
        <v>24</v>
      </c>
    </row>
    <row r="24" spans="2:55">
      <c r="B24" s="4" t="s">
        <v>28</v>
      </c>
      <c r="C24" s="8">
        <v>1</v>
      </c>
      <c r="D24" s="5">
        <f>IF(ISERROR(VLOOKUP($B24,Master!$B:$D,3,FALSE)),"",VLOOKUP($B24,Master!$B:$D,3,FALSE))</f>
        <v>0</v>
      </c>
      <c r="E24" s="6">
        <f t="shared" si="0"/>
        <v>0</v>
      </c>
      <c r="G24" s="4"/>
      <c r="H24" s="8"/>
      <c r="I24" s="5">
        <f>IF(ISERROR(VLOOKUP($G24,Master!$B:$D,3,FALSE)),"",VLOOKUP($G24,Master!$B:$D,3,FALSE))</f>
        <v>0</v>
      </c>
      <c r="J24" s="6">
        <f t="shared" si="1"/>
        <v>0</v>
      </c>
      <c r="L24" s="4"/>
      <c r="M24" s="8"/>
      <c r="N24" s="5">
        <f>IF(ISERROR(VLOOKUP($L24,Master!$B:$D,3,FALSE)),"",VLOOKUP($L24,Master!$B:$D,3,FALSE))</f>
        <v>0</v>
      </c>
      <c r="O24" s="6">
        <f t="shared" si="2"/>
        <v>0</v>
      </c>
      <c r="Q24" s="4"/>
      <c r="R24" s="8"/>
      <c r="S24" s="5">
        <f>IF(ISERROR(VLOOKUP($Q24,Master!$B:$D,3,FALSE)),"",VLOOKUP($Q24,Master!$B:$D,3,FALSE))</f>
        <v>0</v>
      </c>
      <c r="T24" s="6">
        <f t="shared" si="3"/>
        <v>0</v>
      </c>
      <c r="V24" s="9"/>
      <c r="W24" s="10"/>
      <c r="X24" s="11">
        <f>IF(ISERROR(VLOOKUP($V24,Master!$B:$D,3,FALSE)),"",VLOOKUP($V24,Master!$B:$D,3,FALSE))</f>
        <v>0</v>
      </c>
      <c r="Y24" s="12">
        <f t="shared" si="4"/>
        <v>0</v>
      </c>
      <c r="BC24" s="7" t="s">
        <v>25</v>
      </c>
    </row>
    <row r="25" spans="2:55">
      <c r="B25" s="4" t="s">
        <v>29</v>
      </c>
      <c r="C25" s="8">
        <v>2</v>
      </c>
      <c r="D25" s="5" t="str">
        <f>IF(ISERROR(VLOOKUP($B25,Master!$B:$D,3,FALSE)),"",VLOOKUP($B25,Master!$B:$D,3,FALSE))</f>
        <v/>
      </c>
      <c r="E25" s="6" t="str">
        <f t="shared" si="0"/>
        <v/>
      </c>
      <c r="G25" s="4"/>
      <c r="H25" s="8"/>
      <c r="I25" s="5">
        <f>IF(ISERROR(VLOOKUP($G25,Master!$B:$D,3,FALSE)),"",VLOOKUP($G25,Master!$B:$D,3,FALSE))</f>
        <v>0</v>
      </c>
      <c r="J25" s="6">
        <f t="shared" si="1"/>
        <v>0</v>
      </c>
      <c r="L25" s="4"/>
      <c r="M25" s="8"/>
      <c r="N25" s="5">
        <f>IF(ISERROR(VLOOKUP($L25,Master!$B:$D,3,FALSE)),"",VLOOKUP($L25,Master!$B:$D,3,FALSE))</f>
        <v>0</v>
      </c>
      <c r="O25" s="6">
        <f t="shared" si="2"/>
        <v>0</v>
      </c>
      <c r="Q25" s="4"/>
      <c r="R25" s="8"/>
      <c r="S25" s="5">
        <f>IF(ISERROR(VLOOKUP($Q25,Master!$B:$D,3,FALSE)),"",VLOOKUP($Q25,Master!$B:$D,3,FALSE))</f>
        <v>0</v>
      </c>
      <c r="T25" s="6">
        <f t="shared" si="3"/>
        <v>0</v>
      </c>
      <c r="V25" s="9"/>
      <c r="W25" s="10"/>
      <c r="X25" s="11">
        <f>IF(ISERROR(VLOOKUP($V25,Master!$B:$D,3,FALSE)),"",VLOOKUP($V25,Master!$B:$D,3,FALSE))</f>
        <v>0</v>
      </c>
      <c r="Y25" s="12">
        <f t="shared" si="4"/>
        <v>0</v>
      </c>
      <c r="BC25" s="7" t="s">
        <v>26</v>
      </c>
    </row>
    <row r="26" spans="2:55">
      <c r="B26" s="4" t="s">
        <v>30</v>
      </c>
      <c r="C26" s="8">
        <v>4</v>
      </c>
      <c r="D26" s="5" t="str">
        <f>IF(ISERROR(VLOOKUP($B26,Master!$B:$D,3,FALSE)),"",VLOOKUP($B26,Master!$B:$D,3,FALSE))</f>
        <v/>
      </c>
      <c r="E26" s="6" t="str">
        <f t="shared" si="0"/>
        <v/>
      </c>
      <c r="G26" s="4"/>
      <c r="H26" s="8"/>
      <c r="I26" s="5">
        <f>IF(ISERROR(VLOOKUP($G26,Master!$B:$D,3,FALSE)),"",VLOOKUP($G26,Master!$B:$D,3,FALSE))</f>
        <v>0</v>
      </c>
      <c r="J26" s="6">
        <f t="shared" si="1"/>
        <v>0</v>
      </c>
      <c r="L26" s="4"/>
      <c r="M26" s="8"/>
      <c r="N26" s="5">
        <f>IF(ISERROR(VLOOKUP($L26,Master!$B:$D,3,FALSE)),"",VLOOKUP($L26,Master!$B:$D,3,FALSE))</f>
        <v>0</v>
      </c>
      <c r="O26" s="6">
        <f t="shared" si="2"/>
        <v>0</v>
      </c>
      <c r="Q26" s="4"/>
      <c r="R26" s="8"/>
      <c r="S26" s="5">
        <f>IF(ISERROR(VLOOKUP($Q26,Master!$B:$D,3,FALSE)),"",VLOOKUP($Q26,Master!$B:$D,3,FALSE))</f>
        <v>0</v>
      </c>
      <c r="T26" s="6">
        <f t="shared" si="3"/>
        <v>0</v>
      </c>
      <c r="V26" s="9"/>
      <c r="W26" s="10"/>
      <c r="X26" s="11">
        <f>IF(ISERROR(VLOOKUP($V26,Master!$B:$D,3,FALSE)),"",VLOOKUP($V26,Master!$B:$D,3,FALSE))</f>
        <v>0</v>
      </c>
      <c r="Y26" s="12">
        <f t="shared" si="4"/>
        <v>0</v>
      </c>
      <c r="BC26" s="7" t="s">
        <v>27</v>
      </c>
    </row>
    <row r="27" spans="2:55">
      <c r="B27" s="4" t="s">
        <v>31</v>
      </c>
      <c r="C27" s="8">
        <v>5</v>
      </c>
      <c r="D27" s="5" t="str">
        <f>IF(ISERROR(VLOOKUP($B27,Master!$B:$D,3,FALSE)),"",VLOOKUP($B27,Master!$B:$D,3,FALSE))</f>
        <v/>
      </c>
      <c r="E27" s="6" t="str">
        <f t="shared" si="0"/>
        <v/>
      </c>
      <c r="G27" s="4"/>
      <c r="H27" s="8"/>
      <c r="I27" s="5">
        <f>IF(ISERROR(VLOOKUP($G27,Master!$B:$D,3,FALSE)),"",VLOOKUP($G27,Master!$B:$D,3,FALSE))</f>
        <v>0</v>
      </c>
      <c r="J27" s="6">
        <f t="shared" si="1"/>
        <v>0</v>
      </c>
      <c r="L27" s="4"/>
      <c r="M27" s="8"/>
      <c r="N27" s="5">
        <f>IF(ISERROR(VLOOKUP($L27,Master!$B:$D,3,FALSE)),"",VLOOKUP($L27,Master!$B:$D,3,FALSE))</f>
        <v>0</v>
      </c>
      <c r="O27" s="6">
        <f t="shared" si="2"/>
        <v>0</v>
      </c>
      <c r="Q27" s="4"/>
      <c r="R27" s="8"/>
      <c r="S27" s="5">
        <f>IF(ISERROR(VLOOKUP($Q27,Master!$B:$D,3,FALSE)),"",VLOOKUP($Q27,Master!$B:$D,3,FALSE))</f>
        <v>0</v>
      </c>
      <c r="T27" s="6">
        <f t="shared" si="3"/>
        <v>0</v>
      </c>
      <c r="V27" s="9"/>
      <c r="W27" s="10"/>
      <c r="X27" s="11">
        <f>IF(ISERROR(VLOOKUP($V27,Master!$B:$D,3,FALSE)),"",VLOOKUP($V27,Master!$B:$D,3,FALSE))</f>
        <v>0</v>
      </c>
      <c r="Y27" s="12">
        <f t="shared" si="4"/>
        <v>0</v>
      </c>
      <c r="BC27" s="7" t="s">
        <v>28</v>
      </c>
    </row>
    <row r="28" spans="2:55">
      <c r="B28" s="4" t="s">
        <v>32</v>
      </c>
      <c r="C28" s="8">
        <v>2</v>
      </c>
      <c r="D28" s="5" t="str">
        <f>IF(ISERROR(VLOOKUP($B28,Master!$B:$D,3,FALSE)),"",VLOOKUP($B28,Master!$B:$D,3,FALSE))</f>
        <v/>
      </c>
      <c r="E28" s="6" t="str">
        <f t="shared" si="0"/>
        <v/>
      </c>
      <c r="G28" s="4"/>
      <c r="H28" s="8"/>
      <c r="I28" s="5">
        <f>IF(ISERROR(VLOOKUP($G28,Master!$B:$D,3,FALSE)),"",VLOOKUP($G28,Master!$B:$D,3,FALSE))</f>
        <v>0</v>
      </c>
      <c r="J28" s="6">
        <f t="shared" si="1"/>
        <v>0</v>
      </c>
      <c r="L28" s="4"/>
      <c r="M28" s="8"/>
      <c r="N28" s="5">
        <f>IF(ISERROR(VLOOKUP($L28,Master!$B:$D,3,FALSE)),"",VLOOKUP($L28,Master!$B:$D,3,FALSE))</f>
        <v>0</v>
      </c>
      <c r="O28" s="6">
        <f t="shared" si="2"/>
        <v>0</v>
      </c>
      <c r="Q28" s="4"/>
      <c r="R28" s="8"/>
      <c r="S28" s="5">
        <f>IF(ISERROR(VLOOKUP($Q28,Master!$B:$D,3,FALSE)),"",VLOOKUP($Q28,Master!$B:$D,3,FALSE))</f>
        <v>0</v>
      </c>
      <c r="T28" s="6">
        <f t="shared" si="3"/>
        <v>0</v>
      </c>
      <c r="V28" s="9"/>
      <c r="W28" s="10"/>
      <c r="X28" s="11">
        <f>IF(ISERROR(VLOOKUP($V28,Master!$B:$D,3,FALSE)),"",VLOOKUP($V28,Master!$B:$D,3,FALSE))</f>
        <v>0</v>
      </c>
      <c r="Y28" s="12">
        <f t="shared" si="4"/>
        <v>0</v>
      </c>
      <c r="BC28" s="7" t="s">
        <v>29</v>
      </c>
    </row>
    <row r="29" spans="2:55">
      <c r="B29" s="4" t="s">
        <v>33</v>
      </c>
      <c r="C29" s="8">
        <v>1</v>
      </c>
      <c r="D29" s="5" t="str">
        <f>IF(ISERROR(VLOOKUP($B29,Master!$B:$D,3,FALSE)),"",VLOOKUP($B29,Master!$B:$D,3,FALSE))</f>
        <v/>
      </c>
      <c r="E29" s="6" t="str">
        <f t="shared" si="0"/>
        <v/>
      </c>
      <c r="G29" s="4"/>
      <c r="H29" s="8"/>
      <c r="I29" s="5">
        <f>IF(ISERROR(VLOOKUP($G29,Master!$B:$D,3,FALSE)),"",VLOOKUP($G29,Master!$B:$D,3,FALSE))</f>
        <v>0</v>
      </c>
      <c r="J29" s="6">
        <f t="shared" si="1"/>
        <v>0</v>
      </c>
      <c r="L29" s="4"/>
      <c r="M29" s="8"/>
      <c r="N29" s="5">
        <f>IF(ISERROR(VLOOKUP($L29,Master!$B:$D,3,FALSE)),"",VLOOKUP($L29,Master!$B:$D,3,FALSE))</f>
        <v>0</v>
      </c>
      <c r="O29" s="6">
        <f t="shared" si="2"/>
        <v>0</v>
      </c>
      <c r="Q29" s="4"/>
      <c r="R29" s="8"/>
      <c r="S29" s="5">
        <f>IF(ISERROR(VLOOKUP($Q29,Master!$B:$D,3,FALSE)),"",VLOOKUP($Q29,Master!$B:$D,3,FALSE))</f>
        <v>0</v>
      </c>
      <c r="T29" s="6">
        <f t="shared" si="3"/>
        <v>0</v>
      </c>
      <c r="V29" s="9"/>
      <c r="W29" s="10"/>
      <c r="X29" s="11">
        <f>IF(ISERROR(VLOOKUP($V29,Master!$B:$D,3,FALSE)),"",VLOOKUP($V29,Master!$B:$D,3,FALSE))</f>
        <v>0</v>
      </c>
      <c r="Y29" s="12">
        <f t="shared" si="4"/>
        <v>0</v>
      </c>
      <c r="BC29" s="7" t="s">
        <v>30</v>
      </c>
    </row>
    <row r="30" spans="2:55">
      <c r="B30" s="4" t="s">
        <v>34</v>
      </c>
      <c r="C30" s="8">
        <v>5</v>
      </c>
      <c r="D30" s="5">
        <f>IF(ISERROR(VLOOKUP($B30,Master!$B:$D,3,FALSE)),"",VLOOKUP($B30,Master!$B:$D,3,FALSE))</f>
        <v>0</v>
      </c>
      <c r="E30" s="6">
        <f t="shared" si="0"/>
        <v>0</v>
      </c>
      <c r="G30" s="4"/>
      <c r="H30" s="8"/>
      <c r="I30" s="5">
        <f>IF(ISERROR(VLOOKUP($G30,Master!$B:$D,3,FALSE)),"",VLOOKUP($G30,Master!$B:$D,3,FALSE))</f>
        <v>0</v>
      </c>
      <c r="J30" s="6">
        <f t="shared" si="1"/>
        <v>0</v>
      </c>
      <c r="L30" s="4"/>
      <c r="M30" s="8"/>
      <c r="N30" s="5">
        <f>IF(ISERROR(VLOOKUP($L30,Master!$B:$D,3,FALSE)),"",VLOOKUP($L30,Master!$B:$D,3,FALSE))</f>
        <v>0</v>
      </c>
      <c r="O30" s="6">
        <f t="shared" si="2"/>
        <v>0</v>
      </c>
      <c r="Q30" s="4"/>
      <c r="R30" s="8"/>
      <c r="S30" s="5">
        <f>IF(ISERROR(VLOOKUP($Q30,Master!$B:$D,3,FALSE)),"",VLOOKUP($Q30,Master!$B:$D,3,FALSE))</f>
        <v>0</v>
      </c>
      <c r="T30" s="6">
        <f t="shared" si="3"/>
        <v>0</v>
      </c>
      <c r="V30" s="9"/>
      <c r="W30" s="10"/>
      <c r="X30" s="11">
        <f>IF(ISERROR(VLOOKUP($V30,Master!$B:$D,3,FALSE)),"",VLOOKUP($V30,Master!$B:$D,3,FALSE))</f>
        <v>0</v>
      </c>
      <c r="Y30" s="12">
        <f t="shared" si="4"/>
        <v>0</v>
      </c>
      <c r="BC30" s="7" t="s">
        <v>31</v>
      </c>
    </row>
    <row r="31" spans="2:55">
      <c r="B31" s="4" t="s">
        <v>35</v>
      </c>
      <c r="C31" s="8">
        <v>1</v>
      </c>
      <c r="D31" s="5" t="str">
        <f>IF(ISERROR(VLOOKUP($B31,Master!$B:$D,3,FALSE)),"",VLOOKUP($B31,Master!$B:$D,3,FALSE))</f>
        <v/>
      </c>
      <c r="E31" s="6" t="str">
        <f t="shared" si="0"/>
        <v/>
      </c>
      <c r="G31" s="4"/>
      <c r="H31" s="8"/>
      <c r="I31" s="5">
        <f>IF(ISERROR(VLOOKUP($G31,Master!$B:$D,3,FALSE)),"",VLOOKUP($G31,Master!$B:$D,3,FALSE))</f>
        <v>0</v>
      </c>
      <c r="J31" s="6">
        <f t="shared" si="1"/>
        <v>0</v>
      </c>
      <c r="L31" s="4"/>
      <c r="M31" s="8"/>
      <c r="N31" s="5">
        <f>IF(ISERROR(VLOOKUP($L31,Master!$B:$D,3,FALSE)),"",VLOOKUP($L31,Master!$B:$D,3,FALSE))</f>
        <v>0</v>
      </c>
      <c r="O31" s="6">
        <f t="shared" si="2"/>
        <v>0</v>
      </c>
      <c r="Q31" s="4"/>
      <c r="R31" s="8"/>
      <c r="S31" s="5">
        <f>IF(ISERROR(VLOOKUP($Q31,Master!$B:$D,3,FALSE)),"",VLOOKUP($Q31,Master!$B:$D,3,FALSE))</f>
        <v>0</v>
      </c>
      <c r="T31" s="6">
        <f t="shared" si="3"/>
        <v>0</v>
      </c>
      <c r="V31" s="9"/>
      <c r="W31" s="10"/>
      <c r="X31" s="11">
        <f>IF(ISERROR(VLOOKUP($V31,Master!$B:$D,3,FALSE)),"",VLOOKUP($V31,Master!$B:$D,3,FALSE))</f>
        <v>0</v>
      </c>
      <c r="Y31" s="12">
        <f t="shared" si="4"/>
        <v>0</v>
      </c>
      <c r="BC31" s="7" t="s">
        <v>32</v>
      </c>
    </row>
    <row r="32" spans="2:55">
      <c r="B32" s="4" t="s">
        <v>36</v>
      </c>
      <c r="C32" s="8">
        <v>2</v>
      </c>
      <c r="D32" s="5" t="str">
        <f>IF(ISERROR(VLOOKUP($B32,Master!$B:$D,3,FALSE)),"",VLOOKUP($B32,Master!$B:$D,3,FALSE))</f>
        <v/>
      </c>
      <c r="E32" s="6" t="str">
        <f t="shared" si="0"/>
        <v/>
      </c>
      <c r="G32" s="4"/>
      <c r="H32" s="8"/>
      <c r="I32" s="5">
        <f>IF(ISERROR(VLOOKUP($G32,Master!$B:$D,3,FALSE)),"",VLOOKUP($G32,Master!$B:$D,3,FALSE))</f>
        <v>0</v>
      </c>
      <c r="J32" s="6">
        <f t="shared" si="1"/>
        <v>0</v>
      </c>
      <c r="L32" s="4"/>
      <c r="M32" s="8"/>
      <c r="N32" s="5">
        <f>IF(ISERROR(VLOOKUP($L32,Master!$B:$D,3,FALSE)),"",VLOOKUP($L32,Master!$B:$D,3,FALSE))</f>
        <v>0</v>
      </c>
      <c r="O32" s="6">
        <f t="shared" si="2"/>
        <v>0</v>
      </c>
      <c r="Q32" s="4"/>
      <c r="R32" s="8"/>
      <c r="S32" s="5">
        <f>IF(ISERROR(VLOOKUP($Q32,Master!$B:$D,3,FALSE)),"",VLOOKUP($Q32,Master!$B:$D,3,FALSE))</f>
        <v>0</v>
      </c>
      <c r="T32" s="6">
        <f t="shared" si="3"/>
        <v>0</v>
      </c>
      <c r="V32" s="9"/>
      <c r="W32" s="10"/>
      <c r="X32" s="11">
        <f>IF(ISERROR(VLOOKUP($V32,Master!$B:$D,3,FALSE)),"",VLOOKUP($V32,Master!$B:$D,3,FALSE))</f>
        <v>0</v>
      </c>
      <c r="Y32" s="12">
        <f t="shared" si="4"/>
        <v>0</v>
      </c>
      <c r="BC32" s="7" t="s">
        <v>33</v>
      </c>
    </row>
    <row r="33" spans="2:55">
      <c r="B33" s="4" t="s">
        <v>37</v>
      </c>
      <c r="C33" s="8">
        <v>2</v>
      </c>
      <c r="D33" s="5">
        <f>IF(ISERROR(VLOOKUP($B33,Master!$B:$D,3,FALSE)),"",VLOOKUP($B33,Master!$B:$D,3,FALSE))</f>
        <v>0</v>
      </c>
      <c r="E33" s="6">
        <f t="shared" si="0"/>
        <v>0</v>
      </c>
      <c r="G33" s="4"/>
      <c r="H33" s="8"/>
      <c r="I33" s="5">
        <f>IF(ISERROR(VLOOKUP($G33,Master!$B:$D,3,FALSE)),"",VLOOKUP($G33,Master!$B:$D,3,FALSE))</f>
        <v>0</v>
      </c>
      <c r="J33" s="6">
        <f t="shared" si="1"/>
        <v>0</v>
      </c>
      <c r="L33" s="4"/>
      <c r="M33" s="8"/>
      <c r="N33" s="5">
        <f>IF(ISERROR(VLOOKUP($L33,Master!$B:$D,3,FALSE)),"",VLOOKUP($L33,Master!$B:$D,3,FALSE))</f>
        <v>0</v>
      </c>
      <c r="O33" s="6">
        <f t="shared" si="2"/>
        <v>0</v>
      </c>
      <c r="Q33" s="4"/>
      <c r="R33" s="8"/>
      <c r="S33" s="5">
        <f>IF(ISERROR(VLOOKUP($Q33,Master!$B:$D,3,FALSE)),"",VLOOKUP($Q33,Master!$B:$D,3,FALSE))</f>
        <v>0</v>
      </c>
      <c r="T33" s="6">
        <f t="shared" si="3"/>
        <v>0</v>
      </c>
      <c r="V33" s="9"/>
      <c r="W33" s="10"/>
      <c r="X33" s="11">
        <f>IF(ISERROR(VLOOKUP($V33,Master!$B:$D,3,FALSE)),"",VLOOKUP($V33,Master!$B:$D,3,FALSE))</f>
        <v>0</v>
      </c>
      <c r="Y33" s="12">
        <f t="shared" si="4"/>
        <v>0</v>
      </c>
      <c r="BC33" s="7" t="s">
        <v>34</v>
      </c>
    </row>
    <row r="34" spans="2:55">
      <c r="B34" s="4" t="s">
        <v>38</v>
      </c>
      <c r="C34" s="8">
        <v>3</v>
      </c>
      <c r="D34" s="5">
        <f>IF(ISERROR(VLOOKUP($B34,Master!$B:$D,3,FALSE)),"",VLOOKUP($B34,Master!$B:$D,3,FALSE))</f>
        <v>0</v>
      </c>
      <c r="E34" s="6">
        <f t="shared" si="0"/>
        <v>0</v>
      </c>
      <c r="G34" s="4"/>
      <c r="H34" s="8"/>
      <c r="I34" s="5">
        <f>IF(ISERROR(VLOOKUP($G34,Master!$B:$D,3,FALSE)),"",VLOOKUP($G34,Master!$B:$D,3,FALSE))</f>
        <v>0</v>
      </c>
      <c r="J34" s="6">
        <f t="shared" si="1"/>
        <v>0</v>
      </c>
      <c r="L34" s="4"/>
      <c r="M34" s="8"/>
      <c r="N34" s="5">
        <f>IF(ISERROR(VLOOKUP($L34,Master!$B:$D,3,FALSE)),"",VLOOKUP($L34,Master!$B:$D,3,FALSE))</f>
        <v>0</v>
      </c>
      <c r="O34" s="6">
        <f t="shared" si="2"/>
        <v>0</v>
      </c>
      <c r="Q34" s="4"/>
      <c r="R34" s="8"/>
      <c r="S34" s="5">
        <f>IF(ISERROR(VLOOKUP($Q34,Master!$B:$D,3,FALSE)),"",VLOOKUP($Q34,Master!$B:$D,3,FALSE))</f>
        <v>0</v>
      </c>
      <c r="T34" s="6">
        <f t="shared" si="3"/>
        <v>0</v>
      </c>
      <c r="V34" s="9"/>
      <c r="W34" s="10"/>
      <c r="X34" s="11">
        <f>IF(ISERROR(VLOOKUP($V34,Master!$B:$D,3,FALSE)),"",VLOOKUP($V34,Master!$B:$D,3,FALSE))</f>
        <v>0</v>
      </c>
      <c r="Y34" s="12">
        <f t="shared" si="4"/>
        <v>0</v>
      </c>
      <c r="BC34" s="7" t="s">
        <v>35</v>
      </c>
    </row>
    <row r="35" spans="2:55">
      <c r="B35" s="4" t="s">
        <v>39</v>
      </c>
      <c r="C35" s="8">
        <v>1</v>
      </c>
      <c r="D35" s="5" t="str">
        <f>IF(ISERROR(VLOOKUP($B35,Master!$B:$D,3,FALSE)),"",VLOOKUP($B35,Master!$B:$D,3,FALSE))</f>
        <v/>
      </c>
      <c r="E35" s="6" t="str">
        <f t="shared" si="0"/>
        <v/>
      </c>
      <c r="G35" s="4"/>
      <c r="H35" s="8"/>
      <c r="I35" s="5">
        <f>IF(ISERROR(VLOOKUP($G35,Master!$B:$D,3,FALSE)),"",VLOOKUP($G35,Master!$B:$D,3,FALSE))</f>
        <v>0</v>
      </c>
      <c r="J35" s="6">
        <f t="shared" si="1"/>
        <v>0</v>
      </c>
      <c r="L35" s="4"/>
      <c r="M35" s="8"/>
      <c r="N35" s="5">
        <f>IF(ISERROR(VLOOKUP($L35,Master!$B:$D,3,FALSE)),"",VLOOKUP($L35,Master!$B:$D,3,FALSE))</f>
        <v>0</v>
      </c>
      <c r="O35" s="6">
        <f t="shared" si="2"/>
        <v>0</v>
      </c>
      <c r="Q35" s="4"/>
      <c r="R35" s="8"/>
      <c r="S35" s="5">
        <f>IF(ISERROR(VLOOKUP($Q35,Master!$B:$D,3,FALSE)),"",VLOOKUP($Q35,Master!$B:$D,3,FALSE))</f>
        <v>0</v>
      </c>
      <c r="T35" s="6">
        <f t="shared" si="3"/>
        <v>0</v>
      </c>
      <c r="V35" s="9"/>
      <c r="W35" s="10"/>
      <c r="X35" s="11">
        <f>IF(ISERROR(VLOOKUP($V35,Master!$B:$D,3,FALSE)),"",VLOOKUP($V35,Master!$B:$D,3,FALSE))</f>
        <v>0</v>
      </c>
      <c r="Y35" s="12">
        <f t="shared" si="4"/>
        <v>0</v>
      </c>
      <c r="BC35" s="7" t="s">
        <v>36</v>
      </c>
    </row>
    <row r="36" spans="2:55">
      <c r="B36" s="4" t="s">
        <v>40</v>
      </c>
      <c r="C36" s="8">
        <v>3</v>
      </c>
      <c r="D36" s="5" t="str">
        <f>IF(ISERROR(VLOOKUP($B36,Master!$B:$D,3,FALSE)),"",VLOOKUP($B36,Master!$B:$D,3,FALSE))</f>
        <v/>
      </c>
      <c r="E36" s="6" t="str">
        <f t="shared" si="0"/>
        <v/>
      </c>
      <c r="G36" s="4"/>
      <c r="H36" s="8"/>
      <c r="I36" s="5">
        <f>IF(ISERROR(VLOOKUP($G36,Master!$B:$D,3,FALSE)),"",VLOOKUP($G36,Master!$B:$D,3,FALSE))</f>
        <v>0</v>
      </c>
      <c r="J36" s="6">
        <f t="shared" si="1"/>
        <v>0</v>
      </c>
      <c r="L36" s="4"/>
      <c r="M36" s="8"/>
      <c r="N36" s="5">
        <f>IF(ISERROR(VLOOKUP($L36,Master!$B:$D,3,FALSE)),"",VLOOKUP($L36,Master!$B:$D,3,FALSE))</f>
        <v>0</v>
      </c>
      <c r="O36" s="6">
        <f t="shared" si="2"/>
        <v>0</v>
      </c>
      <c r="Q36" s="4"/>
      <c r="R36" s="8"/>
      <c r="S36" s="5">
        <f>IF(ISERROR(VLOOKUP($Q36,Master!$B:$D,3,FALSE)),"",VLOOKUP($Q36,Master!$B:$D,3,FALSE))</f>
        <v>0</v>
      </c>
      <c r="T36" s="6">
        <f t="shared" si="3"/>
        <v>0</v>
      </c>
      <c r="V36" s="9"/>
      <c r="W36" s="10"/>
      <c r="X36" s="11">
        <f>IF(ISERROR(VLOOKUP($V36,Master!$B:$D,3,FALSE)),"",VLOOKUP($V36,Master!$B:$D,3,FALSE))</f>
        <v>0</v>
      </c>
      <c r="Y36" s="12">
        <f t="shared" si="4"/>
        <v>0</v>
      </c>
      <c r="BC36" s="7" t="s">
        <v>37</v>
      </c>
    </row>
    <row r="37" spans="2:55">
      <c r="B37" s="4" t="s">
        <v>41</v>
      </c>
      <c r="C37" s="8">
        <v>4</v>
      </c>
      <c r="D37" s="5">
        <f>IF(ISERROR(VLOOKUP($B37,Master!$B:$D,3,FALSE)),"",VLOOKUP($B37,Master!$B:$D,3,FALSE))</f>
        <v>0</v>
      </c>
      <c r="E37" s="6">
        <f t="shared" si="0"/>
        <v>0</v>
      </c>
      <c r="G37" s="4"/>
      <c r="H37" s="8"/>
      <c r="I37" s="5">
        <f>IF(ISERROR(VLOOKUP($G37,Master!$B:$D,3,FALSE)),"",VLOOKUP($G37,Master!$B:$D,3,FALSE))</f>
        <v>0</v>
      </c>
      <c r="J37" s="6">
        <f t="shared" si="1"/>
        <v>0</v>
      </c>
      <c r="L37" s="4"/>
      <c r="M37" s="8"/>
      <c r="N37" s="5">
        <f>IF(ISERROR(VLOOKUP($L37,Master!$B:$D,3,FALSE)),"",VLOOKUP($L37,Master!$B:$D,3,FALSE))</f>
        <v>0</v>
      </c>
      <c r="O37" s="6">
        <f t="shared" si="2"/>
        <v>0</v>
      </c>
      <c r="Q37" s="4"/>
      <c r="R37" s="8"/>
      <c r="S37" s="5">
        <f>IF(ISERROR(VLOOKUP($Q37,Master!$B:$D,3,FALSE)),"",VLOOKUP($Q37,Master!$B:$D,3,FALSE))</f>
        <v>0</v>
      </c>
      <c r="T37" s="6">
        <f t="shared" si="3"/>
        <v>0</v>
      </c>
      <c r="V37" s="9"/>
      <c r="W37" s="10"/>
      <c r="X37" s="11">
        <f>IF(ISERROR(VLOOKUP($V37,Master!$B:$D,3,FALSE)),"",VLOOKUP($V37,Master!$B:$D,3,FALSE))</f>
        <v>0</v>
      </c>
      <c r="Y37" s="12">
        <f t="shared" si="4"/>
        <v>0</v>
      </c>
      <c r="BC37" s="7" t="s">
        <v>38</v>
      </c>
    </row>
    <row r="38" spans="2:55">
      <c r="B38" s="4" t="s">
        <v>42</v>
      </c>
      <c r="C38" s="8">
        <v>1</v>
      </c>
      <c r="D38" s="5">
        <f>IF(ISERROR(VLOOKUP($B38,Master!$B:$D,3,FALSE)),"",VLOOKUP($B38,Master!$B:$D,3,FALSE))</f>
        <v>0</v>
      </c>
      <c r="E38" s="6">
        <f t="shared" si="0"/>
        <v>0</v>
      </c>
      <c r="G38" s="4"/>
      <c r="H38" s="8"/>
      <c r="I38" s="5">
        <f>IF(ISERROR(VLOOKUP($G38,Master!$B:$D,3,FALSE)),"",VLOOKUP($G38,Master!$B:$D,3,FALSE))</f>
        <v>0</v>
      </c>
      <c r="J38" s="6">
        <f t="shared" si="1"/>
        <v>0</v>
      </c>
      <c r="L38" s="4"/>
      <c r="M38" s="8"/>
      <c r="N38" s="5">
        <f>IF(ISERROR(VLOOKUP($L38,Master!$B:$D,3,FALSE)),"",VLOOKUP($L38,Master!$B:$D,3,FALSE))</f>
        <v>0</v>
      </c>
      <c r="O38" s="6">
        <f t="shared" si="2"/>
        <v>0</v>
      </c>
      <c r="Q38" s="4"/>
      <c r="R38" s="8"/>
      <c r="S38" s="5">
        <f>IF(ISERROR(VLOOKUP($Q38,Master!$B:$D,3,FALSE)),"",VLOOKUP($Q38,Master!$B:$D,3,FALSE))</f>
        <v>0</v>
      </c>
      <c r="T38" s="6">
        <f t="shared" si="3"/>
        <v>0</v>
      </c>
      <c r="V38" s="9"/>
      <c r="W38" s="10"/>
      <c r="X38" s="11">
        <f>IF(ISERROR(VLOOKUP($V38,Master!$B:$D,3,FALSE)),"",VLOOKUP($V38,Master!$B:$D,3,FALSE))</f>
        <v>0</v>
      </c>
      <c r="Y38" s="12">
        <f t="shared" si="4"/>
        <v>0</v>
      </c>
      <c r="BC38" s="7" t="s">
        <v>39</v>
      </c>
    </row>
    <row r="39" spans="2:55">
      <c r="B39" s="4" t="s">
        <v>43</v>
      </c>
      <c r="C39" s="8">
        <v>3</v>
      </c>
      <c r="D39" s="5" t="str">
        <f>IF(ISERROR(VLOOKUP($B39,Master!$B:$D,3,FALSE)),"",VLOOKUP($B39,Master!$B:$D,3,FALSE))</f>
        <v/>
      </c>
      <c r="E39" s="6" t="str">
        <f t="shared" si="0"/>
        <v/>
      </c>
      <c r="G39" s="4"/>
      <c r="H39" s="8"/>
      <c r="I39" s="5">
        <f>IF(ISERROR(VLOOKUP($G39,Master!$B:$D,3,FALSE)),"",VLOOKUP($G39,Master!$B:$D,3,FALSE))</f>
        <v>0</v>
      </c>
      <c r="J39" s="6">
        <f t="shared" si="1"/>
        <v>0</v>
      </c>
      <c r="L39" s="4"/>
      <c r="M39" s="8"/>
      <c r="N39" s="5">
        <f>IF(ISERROR(VLOOKUP($L39,Master!$B:$D,3,FALSE)),"",VLOOKUP($L39,Master!$B:$D,3,FALSE))</f>
        <v>0</v>
      </c>
      <c r="O39" s="6">
        <f t="shared" si="2"/>
        <v>0</v>
      </c>
      <c r="Q39" s="4"/>
      <c r="R39" s="8"/>
      <c r="S39" s="5">
        <f>IF(ISERROR(VLOOKUP($Q39,Master!$B:$D,3,FALSE)),"",VLOOKUP($Q39,Master!$B:$D,3,FALSE))</f>
        <v>0</v>
      </c>
      <c r="T39" s="6">
        <f t="shared" si="3"/>
        <v>0</v>
      </c>
      <c r="V39" s="9"/>
      <c r="W39" s="10"/>
      <c r="X39" s="11">
        <f>IF(ISERROR(VLOOKUP($V39,Master!$B:$D,3,FALSE)),"",VLOOKUP($V39,Master!$B:$D,3,FALSE))</f>
        <v>0</v>
      </c>
      <c r="Y39" s="12">
        <f t="shared" si="4"/>
        <v>0</v>
      </c>
      <c r="BC39" s="7" t="s">
        <v>40</v>
      </c>
    </row>
    <row r="40" spans="2:55">
      <c r="B40" s="4" t="s">
        <v>44</v>
      </c>
      <c r="C40" s="8">
        <v>5</v>
      </c>
      <c r="D40" s="5">
        <f>IF(ISERROR(VLOOKUP($B40,Master!$B:$D,3,FALSE)),"",VLOOKUP($B40,Master!$B:$D,3,FALSE))</f>
        <v>0</v>
      </c>
      <c r="E40" s="6">
        <f t="shared" si="0"/>
        <v>0</v>
      </c>
      <c r="G40" s="4"/>
      <c r="H40" s="8"/>
      <c r="I40" s="5">
        <f>IF(ISERROR(VLOOKUP($G40,Master!$B:$D,3,FALSE)),"",VLOOKUP($G40,Master!$B:$D,3,FALSE))</f>
        <v>0</v>
      </c>
      <c r="J40" s="6">
        <f t="shared" si="1"/>
        <v>0</v>
      </c>
      <c r="L40" s="4"/>
      <c r="M40" s="8"/>
      <c r="N40" s="5">
        <f>IF(ISERROR(VLOOKUP($L40,Master!$B:$D,3,FALSE)),"",VLOOKUP($L40,Master!$B:$D,3,FALSE))</f>
        <v>0</v>
      </c>
      <c r="O40" s="6">
        <f t="shared" si="2"/>
        <v>0</v>
      </c>
      <c r="Q40" s="4"/>
      <c r="R40" s="8"/>
      <c r="S40" s="5">
        <f>IF(ISERROR(VLOOKUP($Q40,Master!$B:$D,3,FALSE)),"",VLOOKUP($Q40,Master!$B:$D,3,FALSE))</f>
        <v>0</v>
      </c>
      <c r="T40" s="6">
        <f t="shared" si="3"/>
        <v>0</v>
      </c>
      <c r="V40" s="9"/>
      <c r="W40" s="10"/>
      <c r="X40" s="11">
        <f>IF(ISERROR(VLOOKUP($V40,Master!$B:$D,3,FALSE)),"",VLOOKUP($V40,Master!$B:$D,3,FALSE))</f>
        <v>0</v>
      </c>
      <c r="Y40" s="12">
        <f t="shared" si="4"/>
        <v>0</v>
      </c>
      <c r="BC40" s="7" t="s">
        <v>41</v>
      </c>
    </row>
    <row r="41" spans="2:55">
      <c r="B41" s="4" t="s">
        <v>45</v>
      </c>
      <c r="C41" s="8">
        <v>1</v>
      </c>
      <c r="D41" s="5">
        <f>IF(ISERROR(VLOOKUP($B41,Master!$B:$D,3,FALSE)),"",VLOOKUP($B41,Master!$B:$D,3,FALSE))</f>
        <v>0</v>
      </c>
      <c r="E41" s="6">
        <f t="shared" si="0"/>
        <v>0</v>
      </c>
      <c r="G41" s="4"/>
      <c r="H41" s="8"/>
      <c r="I41" s="5">
        <f>IF(ISERROR(VLOOKUP($G41,Master!$B:$D,3,FALSE)),"",VLOOKUP($G41,Master!$B:$D,3,FALSE))</f>
        <v>0</v>
      </c>
      <c r="J41" s="6">
        <f t="shared" si="1"/>
        <v>0</v>
      </c>
      <c r="L41" s="4"/>
      <c r="M41" s="8"/>
      <c r="N41" s="5">
        <f>IF(ISERROR(VLOOKUP($L41,Master!$B:$D,3,FALSE)),"",VLOOKUP($L41,Master!$B:$D,3,FALSE))</f>
        <v>0</v>
      </c>
      <c r="O41" s="6">
        <f t="shared" si="2"/>
        <v>0</v>
      </c>
      <c r="Q41" s="4"/>
      <c r="R41" s="8"/>
      <c r="S41" s="5">
        <f>IF(ISERROR(VLOOKUP($Q41,Master!$B:$D,3,FALSE)),"",VLOOKUP($Q41,Master!$B:$D,3,FALSE))</f>
        <v>0</v>
      </c>
      <c r="T41" s="6">
        <f t="shared" si="3"/>
        <v>0</v>
      </c>
      <c r="V41" s="9"/>
      <c r="W41" s="10"/>
      <c r="X41" s="11">
        <f>IF(ISERROR(VLOOKUP($V41,Master!$B:$D,3,FALSE)),"",VLOOKUP($V41,Master!$B:$D,3,FALSE))</f>
        <v>0</v>
      </c>
      <c r="Y41" s="12">
        <f t="shared" si="4"/>
        <v>0</v>
      </c>
      <c r="BC41" s="7" t="s">
        <v>42</v>
      </c>
    </row>
    <row r="42" spans="2:55">
      <c r="B42" s="4" t="s">
        <v>46</v>
      </c>
      <c r="C42" s="8">
        <v>2</v>
      </c>
      <c r="D42" s="5">
        <f>IF(ISERROR(VLOOKUP($B42,Master!$B:$D,3,FALSE)),"",VLOOKUP($B42,Master!$B:$D,3,FALSE))</f>
        <v>0</v>
      </c>
      <c r="E42" s="6">
        <f t="shared" si="0"/>
        <v>0</v>
      </c>
      <c r="G42" s="4"/>
      <c r="H42" s="8"/>
      <c r="I42" s="5">
        <f>IF(ISERROR(VLOOKUP($G42,Master!$B:$D,3,FALSE)),"",VLOOKUP($G42,Master!$B:$D,3,FALSE))</f>
        <v>0</v>
      </c>
      <c r="J42" s="6">
        <f t="shared" si="1"/>
        <v>0</v>
      </c>
      <c r="L42" s="4"/>
      <c r="M42" s="8"/>
      <c r="N42" s="5">
        <f>IF(ISERROR(VLOOKUP($L42,Master!$B:$D,3,FALSE)),"",VLOOKUP($L42,Master!$B:$D,3,FALSE))</f>
        <v>0</v>
      </c>
      <c r="O42" s="6">
        <f t="shared" si="2"/>
        <v>0</v>
      </c>
      <c r="Q42" s="4"/>
      <c r="R42" s="8"/>
      <c r="S42" s="5">
        <f>IF(ISERROR(VLOOKUP($Q42,Master!$B:$D,3,FALSE)),"",VLOOKUP($Q42,Master!$B:$D,3,FALSE))</f>
        <v>0</v>
      </c>
      <c r="T42" s="6">
        <f t="shared" si="3"/>
        <v>0</v>
      </c>
      <c r="V42" s="9"/>
      <c r="W42" s="10"/>
      <c r="X42" s="11">
        <f>IF(ISERROR(VLOOKUP($V42,Master!$B:$D,3,FALSE)),"",VLOOKUP($V42,Master!$B:$D,3,FALSE))</f>
        <v>0</v>
      </c>
      <c r="Y42" s="12">
        <f t="shared" si="4"/>
        <v>0</v>
      </c>
      <c r="BC42" s="7" t="s">
        <v>43</v>
      </c>
    </row>
    <row r="43" spans="2:55">
      <c r="B43" s="4" t="s">
        <v>47</v>
      </c>
      <c r="C43" s="8">
        <v>2</v>
      </c>
      <c r="D43" s="5" t="str">
        <f>IF(ISERROR(VLOOKUP($B43,Master!$B:$D,3,FALSE)),"",VLOOKUP($B43,Master!$B:$D,3,FALSE))</f>
        <v/>
      </c>
      <c r="E43" s="6" t="str">
        <f t="shared" si="0"/>
        <v/>
      </c>
      <c r="G43" s="4"/>
      <c r="H43" s="8"/>
      <c r="I43" s="5">
        <f>IF(ISERROR(VLOOKUP($G43,Master!$B:$D,3,FALSE)),"",VLOOKUP($G43,Master!$B:$D,3,FALSE))</f>
        <v>0</v>
      </c>
      <c r="J43" s="6">
        <f t="shared" si="1"/>
        <v>0</v>
      </c>
      <c r="L43" s="4"/>
      <c r="M43" s="8"/>
      <c r="N43" s="5">
        <f>IF(ISERROR(VLOOKUP($L43,Master!$B:$D,3,FALSE)),"",VLOOKUP($L43,Master!$B:$D,3,FALSE))</f>
        <v>0</v>
      </c>
      <c r="O43" s="6">
        <f t="shared" si="2"/>
        <v>0</v>
      </c>
      <c r="Q43" s="4"/>
      <c r="R43" s="8"/>
      <c r="S43" s="5">
        <f>IF(ISERROR(VLOOKUP($Q43,Master!$B:$D,3,FALSE)),"",VLOOKUP($Q43,Master!$B:$D,3,FALSE))</f>
        <v>0</v>
      </c>
      <c r="T43" s="6">
        <f t="shared" si="3"/>
        <v>0</v>
      </c>
      <c r="V43" s="9"/>
      <c r="W43" s="10"/>
      <c r="X43" s="11">
        <f>IF(ISERROR(VLOOKUP($V43,Master!$B:$D,3,FALSE)),"",VLOOKUP($V43,Master!$B:$D,3,FALSE))</f>
        <v>0</v>
      </c>
      <c r="Y43" s="12">
        <f t="shared" si="4"/>
        <v>0</v>
      </c>
      <c r="BC43" s="7" t="s">
        <v>44</v>
      </c>
    </row>
    <row r="44" spans="2:55">
      <c r="B44" s="4" t="s">
        <v>48</v>
      </c>
      <c r="C44" s="8">
        <v>4</v>
      </c>
      <c r="D44" s="5" t="str">
        <f>IF(ISERROR(VLOOKUP($B44,Master!$B:$D,3,FALSE)),"",VLOOKUP($B44,Master!$B:$D,3,FALSE))</f>
        <v/>
      </c>
      <c r="E44" s="6" t="str">
        <f t="shared" si="0"/>
        <v/>
      </c>
      <c r="G44" s="4"/>
      <c r="H44" s="8"/>
      <c r="I44" s="5">
        <f>IF(ISERROR(VLOOKUP($G44,Master!$B:$D,3,FALSE)),"",VLOOKUP($G44,Master!$B:$D,3,FALSE))</f>
        <v>0</v>
      </c>
      <c r="J44" s="6">
        <f t="shared" si="1"/>
        <v>0</v>
      </c>
      <c r="L44" s="4"/>
      <c r="M44" s="8"/>
      <c r="N44" s="5">
        <f>IF(ISERROR(VLOOKUP($L44,Master!$B:$D,3,FALSE)),"",VLOOKUP($L44,Master!$B:$D,3,FALSE))</f>
        <v>0</v>
      </c>
      <c r="O44" s="6">
        <f t="shared" si="2"/>
        <v>0</v>
      </c>
      <c r="Q44" s="4"/>
      <c r="R44" s="8"/>
      <c r="S44" s="5">
        <f>IF(ISERROR(VLOOKUP($Q44,Master!$B:$D,3,FALSE)),"",VLOOKUP($Q44,Master!$B:$D,3,FALSE))</f>
        <v>0</v>
      </c>
      <c r="T44" s="6">
        <f t="shared" si="3"/>
        <v>0</v>
      </c>
      <c r="V44" s="9"/>
      <c r="W44" s="10"/>
      <c r="X44" s="11">
        <f>IF(ISERROR(VLOOKUP($V44,Master!$B:$D,3,FALSE)),"",VLOOKUP($V44,Master!$B:$D,3,FALSE))</f>
        <v>0</v>
      </c>
      <c r="Y44" s="12">
        <f t="shared" si="4"/>
        <v>0</v>
      </c>
      <c r="BC44" s="7" t="s">
        <v>45</v>
      </c>
    </row>
    <row r="45" spans="2:55">
      <c r="B45" s="4" t="s">
        <v>49</v>
      </c>
      <c r="C45" s="8">
        <v>3</v>
      </c>
      <c r="D45" s="5" t="str">
        <f>IF(ISERROR(VLOOKUP($B45,Master!$B:$D,3,FALSE)),"",VLOOKUP($B45,Master!$B:$D,3,FALSE))</f>
        <v/>
      </c>
      <c r="E45" s="6" t="str">
        <f t="shared" si="0"/>
        <v/>
      </c>
      <c r="G45" s="4"/>
      <c r="H45" s="8"/>
      <c r="I45" s="5">
        <f>IF(ISERROR(VLOOKUP($G45,Master!$B:$D,3,FALSE)),"",VLOOKUP($G45,Master!$B:$D,3,FALSE))</f>
        <v>0</v>
      </c>
      <c r="J45" s="6">
        <f t="shared" si="1"/>
        <v>0</v>
      </c>
      <c r="L45" s="4"/>
      <c r="M45" s="8"/>
      <c r="N45" s="5">
        <f>IF(ISERROR(VLOOKUP($L45,Master!$B:$D,3,FALSE)),"",VLOOKUP($L45,Master!$B:$D,3,FALSE))</f>
        <v>0</v>
      </c>
      <c r="O45" s="6">
        <f t="shared" si="2"/>
        <v>0</v>
      </c>
      <c r="Q45" s="4"/>
      <c r="R45" s="8"/>
      <c r="S45" s="5">
        <f>IF(ISERROR(VLOOKUP($Q45,Master!$B:$D,3,FALSE)),"",VLOOKUP($Q45,Master!$B:$D,3,FALSE))</f>
        <v>0</v>
      </c>
      <c r="T45" s="6">
        <f t="shared" si="3"/>
        <v>0</v>
      </c>
      <c r="V45" s="9"/>
      <c r="W45" s="10"/>
      <c r="X45" s="11">
        <f>IF(ISERROR(VLOOKUP($V45,Master!$B:$D,3,FALSE)),"",VLOOKUP($V45,Master!$B:$D,3,FALSE))</f>
        <v>0</v>
      </c>
      <c r="Y45" s="12">
        <f t="shared" si="4"/>
        <v>0</v>
      </c>
      <c r="BC45" s="7" t="s">
        <v>46</v>
      </c>
    </row>
    <row r="46" spans="2:55">
      <c r="B46" s="4" t="s">
        <v>50</v>
      </c>
      <c r="C46" s="8">
        <v>4</v>
      </c>
      <c r="D46" s="5" t="str">
        <f>IF(ISERROR(VLOOKUP($B46,Master!$B:$D,3,FALSE)),"",VLOOKUP($B46,Master!$B:$D,3,FALSE))</f>
        <v/>
      </c>
      <c r="E46" s="6" t="str">
        <f t="shared" si="0"/>
        <v/>
      </c>
      <c r="G46" s="4"/>
      <c r="H46" s="8"/>
      <c r="I46" s="5">
        <f>IF(ISERROR(VLOOKUP($G46,Master!$B:$D,3,FALSE)),"",VLOOKUP($G46,Master!$B:$D,3,FALSE))</f>
        <v>0</v>
      </c>
      <c r="J46" s="6">
        <f t="shared" si="1"/>
        <v>0</v>
      </c>
      <c r="L46" s="4"/>
      <c r="M46" s="8"/>
      <c r="N46" s="5">
        <f>IF(ISERROR(VLOOKUP($L46,Master!$B:$D,3,FALSE)),"",VLOOKUP($L46,Master!$B:$D,3,FALSE))</f>
        <v>0</v>
      </c>
      <c r="O46" s="6">
        <f t="shared" si="2"/>
        <v>0</v>
      </c>
      <c r="Q46" s="4"/>
      <c r="R46" s="8"/>
      <c r="S46" s="5">
        <f>IF(ISERROR(VLOOKUP($Q46,Master!$B:$D,3,FALSE)),"",VLOOKUP($Q46,Master!$B:$D,3,FALSE))</f>
        <v>0</v>
      </c>
      <c r="T46" s="6">
        <f t="shared" si="3"/>
        <v>0</v>
      </c>
      <c r="V46" s="9"/>
      <c r="W46" s="10"/>
      <c r="X46" s="11">
        <f>IF(ISERROR(VLOOKUP($V46,Master!$B:$D,3,FALSE)),"",VLOOKUP($V46,Master!$B:$D,3,FALSE))</f>
        <v>0</v>
      </c>
      <c r="Y46" s="12">
        <f t="shared" si="4"/>
        <v>0</v>
      </c>
      <c r="BC46" s="7" t="s">
        <v>47</v>
      </c>
    </row>
    <row r="47" spans="2:55">
      <c r="B47" s="4" t="s">
        <v>51</v>
      </c>
      <c r="C47" s="8">
        <v>5</v>
      </c>
      <c r="D47" s="5">
        <f>IF(ISERROR(VLOOKUP($B47,Master!$B:$D,3,FALSE)),"",VLOOKUP($B47,Master!$B:$D,3,FALSE))</f>
        <v>0</v>
      </c>
      <c r="E47" s="6">
        <f t="shared" si="0"/>
        <v>0</v>
      </c>
      <c r="G47" s="4"/>
      <c r="H47" s="8"/>
      <c r="I47" s="5">
        <f>IF(ISERROR(VLOOKUP($G47,Master!$B:$D,3,FALSE)),"",VLOOKUP($G47,Master!$B:$D,3,FALSE))</f>
        <v>0</v>
      </c>
      <c r="J47" s="6">
        <f t="shared" si="1"/>
        <v>0</v>
      </c>
      <c r="L47" s="4"/>
      <c r="M47" s="8"/>
      <c r="N47" s="5">
        <f>IF(ISERROR(VLOOKUP($L47,Master!$B:$D,3,FALSE)),"",VLOOKUP($L47,Master!$B:$D,3,FALSE))</f>
        <v>0</v>
      </c>
      <c r="O47" s="6">
        <f t="shared" si="2"/>
        <v>0</v>
      </c>
      <c r="Q47" s="4"/>
      <c r="R47" s="8"/>
      <c r="S47" s="5">
        <f>IF(ISERROR(VLOOKUP($Q47,Master!$B:$D,3,FALSE)),"",VLOOKUP($Q47,Master!$B:$D,3,FALSE))</f>
        <v>0</v>
      </c>
      <c r="T47" s="6">
        <f t="shared" si="3"/>
        <v>0</v>
      </c>
      <c r="V47" s="9"/>
      <c r="W47" s="10"/>
      <c r="X47" s="11">
        <f>IF(ISERROR(VLOOKUP($V47,Master!$B:$D,3,FALSE)),"",VLOOKUP($V47,Master!$B:$D,3,FALSE))</f>
        <v>0</v>
      </c>
      <c r="Y47" s="12">
        <f t="shared" si="4"/>
        <v>0</v>
      </c>
      <c r="BC47" s="7" t="s">
        <v>48</v>
      </c>
    </row>
    <row r="48" spans="2:55">
      <c r="B48" s="4" t="s">
        <v>52</v>
      </c>
      <c r="C48" s="8">
        <v>4</v>
      </c>
      <c r="D48" s="5">
        <f>IF(ISERROR(VLOOKUP($B48,Master!$B:$D,3,FALSE)),"",VLOOKUP($B48,Master!$B:$D,3,FALSE))</f>
        <v>0</v>
      </c>
      <c r="E48" s="6">
        <f t="shared" si="0"/>
        <v>0</v>
      </c>
      <c r="G48" s="4"/>
      <c r="H48" s="8"/>
      <c r="I48" s="5">
        <f>IF(ISERROR(VLOOKUP($G48,Master!$B:$D,3,FALSE)),"",VLOOKUP($G48,Master!$B:$D,3,FALSE))</f>
        <v>0</v>
      </c>
      <c r="J48" s="6">
        <f t="shared" si="1"/>
        <v>0</v>
      </c>
      <c r="L48" s="4"/>
      <c r="M48" s="8"/>
      <c r="N48" s="5">
        <f>IF(ISERROR(VLOOKUP($L48,Master!$B:$D,3,FALSE)),"",VLOOKUP($L48,Master!$B:$D,3,FALSE))</f>
        <v>0</v>
      </c>
      <c r="O48" s="6">
        <f t="shared" si="2"/>
        <v>0</v>
      </c>
      <c r="Q48" s="4"/>
      <c r="R48" s="8"/>
      <c r="S48" s="5">
        <f>IF(ISERROR(VLOOKUP($Q48,Master!$B:$D,3,FALSE)),"",VLOOKUP($Q48,Master!$B:$D,3,FALSE))</f>
        <v>0</v>
      </c>
      <c r="T48" s="6">
        <f t="shared" si="3"/>
        <v>0</v>
      </c>
      <c r="V48" s="9"/>
      <c r="W48" s="10"/>
      <c r="X48" s="11">
        <f>IF(ISERROR(VLOOKUP($V48,Master!$B:$D,3,FALSE)),"",VLOOKUP($V48,Master!$B:$D,3,FALSE))</f>
        <v>0</v>
      </c>
      <c r="Y48" s="12">
        <f t="shared" si="4"/>
        <v>0</v>
      </c>
      <c r="BC48" s="7" t="s">
        <v>49</v>
      </c>
    </row>
    <row r="49" spans="2:55">
      <c r="B49" s="4" t="s">
        <v>53</v>
      </c>
      <c r="C49" s="8">
        <v>4</v>
      </c>
      <c r="D49" s="5">
        <f>IF(ISERROR(VLOOKUP($B49,Master!$B:$D,3,FALSE)),"",VLOOKUP($B49,Master!$B:$D,3,FALSE))</f>
        <v>0</v>
      </c>
      <c r="E49" s="6">
        <f t="shared" si="0"/>
        <v>0</v>
      </c>
      <c r="G49" s="4"/>
      <c r="H49" s="8"/>
      <c r="I49" s="5">
        <f>IF(ISERROR(VLOOKUP($G49,Master!$B:$D,3,FALSE)),"",VLOOKUP($G49,Master!$B:$D,3,FALSE))</f>
        <v>0</v>
      </c>
      <c r="J49" s="6">
        <f t="shared" si="1"/>
        <v>0</v>
      </c>
      <c r="L49" s="4"/>
      <c r="M49" s="8"/>
      <c r="N49" s="5">
        <f>IF(ISERROR(VLOOKUP($L49,Master!$B:$D,3,FALSE)),"",VLOOKUP($L49,Master!$B:$D,3,FALSE))</f>
        <v>0</v>
      </c>
      <c r="O49" s="6">
        <f t="shared" si="2"/>
        <v>0</v>
      </c>
      <c r="Q49" s="4"/>
      <c r="R49" s="8"/>
      <c r="S49" s="5">
        <f>IF(ISERROR(VLOOKUP($Q49,Master!$B:$D,3,FALSE)),"",VLOOKUP($Q49,Master!$B:$D,3,FALSE))</f>
        <v>0</v>
      </c>
      <c r="T49" s="6">
        <f t="shared" si="3"/>
        <v>0</v>
      </c>
      <c r="V49" s="9"/>
      <c r="W49" s="10"/>
      <c r="X49" s="11">
        <f>IF(ISERROR(VLOOKUP($V49,Master!$B:$D,3,FALSE)),"",VLOOKUP($V49,Master!$B:$D,3,FALSE))</f>
        <v>0</v>
      </c>
      <c r="Y49" s="12">
        <f t="shared" si="4"/>
        <v>0</v>
      </c>
      <c r="BC49" s="7" t="s">
        <v>50</v>
      </c>
    </row>
    <row r="50" spans="2:55">
      <c r="B50" s="4" t="s">
        <v>54</v>
      </c>
      <c r="C50" s="8">
        <v>1</v>
      </c>
      <c r="D50" s="5" t="str">
        <f>IF(ISERROR(VLOOKUP($B50,Master!$B:$D,3,FALSE)),"",VLOOKUP($B50,Master!$B:$D,3,FALSE))</f>
        <v/>
      </c>
      <c r="E50" s="6" t="str">
        <f t="shared" si="0"/>
        <v/>
      </c>
      <c r="G50" s="4"/>
      <c r="H50" s="8"/>
      <c r="I50" s="5">
        <f>IF(ISERROR(VLOOKUP($G50,Master!$B:$D,3,FALSE)),"",VLOOKUP($G50,Master!$B:$D,3,FALSE))</f>
        <v>0</v>
      </c>
      <c r="J50" s="6">
        <f t="shared" si="1"/>
        <v>0</v>
      </c>
      <c r="L50" s="4"/>
      <c r="M50" s="8"/>
      <c r="N50" s="5">
        <f>IF(ISERROR(VLOOKUP($L50,Master!$B:$D,3,FALSE)),"",VLOOKUP($L50,Master!$B:$D,3,FALSE))</f>
        <v>0</v>
      </c>
      <c r="O50" s="6">
        <f t="shared" si="2"/>
        <v>0</v>
      </c>
      <c r="Q50" s="4"/>
      <c r="R50" s="8"/>
      <c r="S50" s="5">
        <f>IF(ISERROR(VLOOKUP($Q50,Master!$B:$D,3,FALSE)),"",VLOOKUP($Q50,Master!$B:$D,3,FALSE))</f>
        <v>0</v>
      </c>
      <c r="T50" s="6">
        <f t="shared" si="3"/>
        <v>0</v>
      </c>
      <c r="V50" s="9"/>
      <c r="W50" s="10"/>
      <c r="X50" s="11">
        <f>IF(ISERROR(VLOOKUP($V50,Master!$B:$D,3,FALSE)),"",VLOOKUP($V50,Master!$B:$D,3,FALSE))</f>
        <v>0</v>
      </c>
      <c r="Y50" s="12">
        <f t="shared" si="4"/>
        <v>0</v>
      </c>
      <c r="BC50" s="7" t="s">
        <v>51</v>
      </c>
    </row>
    <row r="51" spans="2:55">
      <c r="B51" s="4" t="s">
        <v>55</v>
      </c>
      <c r="C51" s="8">
        <v>4</v>
      </c>
      <c r="D51" s="5" t="str">
        <f>IF(ISERROR(VLOOKUP($B51,Master!$B:$D,3,FALSE)),"",VLOOKUP($B51,Master!$B:$D,3,FALSE))</f>
        <v/>
      </c>
      <c r="E51" s="6" t="str">
        <f t="shared" si="0"/>
        <v/>
      </c>
      <c r="G51" s="4"/>
      <c r="H51" s="8"/>
      <c r="I51" s="5">
        <f>IF(ISERROR(VLOOKUP($G51,Master!$B:$D,3,FALSE)),"",VLOOKUP($G51,Master!$B:$D,3,FALSE))</f>
        <v>0</v>
      </c>
      <c r="J51" s="6">
        <f t="shared" si="1"/>
        <v>0</v>
      </c>
      <c r="L51" s="4"/>
      <c r="M51" s="8"/>
      <c r="N51" s="5">
        <f>IF(ISERROR(VLOOKUP($L51,Master!$B:$D,3,FALSE)),"",VLOOKUP($L51,Master!$B:$D,3,FALSE))</f>
        <v>0</v>
      </c>
      <c r="O51" s="6">
        <f t="shared" si="2"/>
        <v>0</v>
      </c>
      <c r="Q51" s="4"/>
      <c r="R51" s="8"/>
      <c r="S51" s="5">
        <f>IF(ISERROR(VLOOKUP($Q51,Master!$B:$D,3,FALSE)),"",VLOOKUP($Q51,Master!$B:$D,3,FALSE))</f>
        <v>0</v>
      </c>
      <c r="T51" s="6">
        <f t="shared" si="3"/>
        <v>0</v>
      </c>
      <c r="V51" s="9"/>
      <c r="W51" s="10"/>
      <c r="X51" s="11">
        <f>IF(ISERROR(VLOOKUP($V51,Master!$B:$D,3,FALSE)),"",VLOOKUP($V51,Master!$B:$D,3,FALSE))</f>
        <v>0</v>
      </c>
      <c r="Y51" s="12">
        <f t="shared" si="4"/>
        <v>0</v>
      </c>
      <c r="BC51" s="7" t="s">
        <v>52</v>
      </c>
    </row>
    <row r="52" spans="2:55">
      <c r="B52" s="4" t="s">
        <v>56</v>
      </c>
      <c r="C52" s="8">
        <v>2</v>
      </c>
      <c r="D52" s="5" t="str">
        <f>IF(ISERROR(VLOOKUP($B52,Master!$B:$D,3,FALSE)),"",VLOOKUP($B52,Master!$B:$D,3,FALSE))</f>
        <v/>
      </c>
      <c r="E52" s="6" t="str">
        <f t="shared" si="0"/>
        <v/>
      </c>
      <c r="G52" s="4"/>
      <c r="H52" s="8"/>
      <c r="I52" s="5">
        <f>IF(ISERROR(VLOOKUP($G52,Master!$B:$D,3,FALSE)),"",VLOOKUP($G52,Master!$B:$D,3,FALSE))</f>
        <v>0</v>
      </c>
      <c r="J52" s="6">
        <f t="shared" si="1"/>
        <v>0</v>
      </c>
      <c r="L52" s="4"/>
      <c r="M52" s="8"/>
      <c r="N52" s="5">
        <f>IF(ISERROR(VLOOKUP($L52,Master!$B:$D,3,FALSE)),"",VLOOKUP($L52,Master!$B:$D,3,FALSE))</f>
        <v>0</v>
      </c>
      <c r="O52" s="6">
        <f t="shared" si="2"/>
        <v>0</v>
      </c>
      <c r="Q52" s="4"/>
      <c r="R52" s="8"/>
      <c r="S52" s="5">
        <f>IF(ISERROR(VLOOKUP($Q52,Master!$B:$D,3,FALSE)),"",VLOOKUP($Q52,Master!$B:$D,3,FALSE))</f>
        <v>0</v>
      </c>
      <c r="T52" s="6">
        <f t="shared" si="3"/>
        <v>0</v>
      </c>
      <c r="V52" s="9"/>
      <c r="W52" s="10"/>
      <c r="X52" s="11">
        <f>IF(ISERROR(VLOOKUP($V52,Master!$B:$D,3,FALSE)),"",VLOOKUP($V52,Master!$B:$D,3,FALSE))</f>
        <v>0</v>
      </c>
      <c r="Y52" s="12">
        <f t="shared" si="4"/>
        <v>0</v>
      </c>
      <c r="BC52" s="7" t="s">
        <v>53</v>
      </c>
    </row>
    <row r="53" spans="2:55">
      <c r="B53" s="4" t="s">
        <v>57</v>
      </c>
      <c r="C53" s="8">
        <v>1</v>
      </c>
      <c r="D53" s="5">
        <f>IF(ISERROR(VLOOKUP($B53,Master!$B:$D,3,FALSE)),"",VLOOKUP($B53,Master!$B:$D,3,FALSE))</f>
        <v>0</v>
      </c>
      <c r="E53" s="6">
        <f t="shared" si="0"/>
        <v>0</v>
      </c>
      <c r="G53" s="4"/>
      <c r="H53" s="8"/>
      <c r="I53" s="5">
        <f>IF(ISERROR(VLOOKUP($G53,Master!$B:$D,3,FALSE)),"",VLOOKUP($G53,Master!$B:$D,3,FALSE))</f>
        <v>0</v>
      </c>
      <c r="J53" s="6">
        <f t="shared" si="1"/>
        <v>0</v>
      </c>
      <c r="L53" s="4"/>
      <c r="M53" s="8"/>
      <c r="N53" s="5">
        <f>IF(ISERROR(VLOOKUP($L53,Master!$B:$D,3,FALSE)),"",VLOOKUP($L53,Master!$B:$D,3,FALSE))</f>
        <v>0</v>
      </c>
      <c r="O53" s="6">
        <f t="shared" si="2"/>
        <v>0</v>
      </c>
      <c r="Q53" s="4"/>
      <c r="R53" s="8"/>
      <c r="S53" s="5">
        <f>IF(ISERROR(VLOOKUP($Q53,Master!$B:$D,3,FALSE)),"",VLOOKUP($Q53,Master!$B:$D,3,FALSE))</f>
        <v>0</v>
      </c>
      <c r="T53" s="6">
        <f t="shared" si="3"/>
        <v>0</v>
      </c>
      <c r="V53" s="9"/>
      <c r="W53" s="10"/>
      <c r="X53" s="11">
        <f>IF(ISERROR(VLOOKUP($V53,Master!$B:$D,3,FALSE)),"",VLOOKUP($V53,Master!$B:$D,3,FALSE))</f>
        <v>0</v>
      </c>
      <c r="Y53" s="12">
        <f t="shared" si="4"/>
        <v>0</v>
      </c>
      <c r="BC53" s="7" t="s">
        <v>54</v>
      </c>
    </row>
    <row r="54" spans="2:55">
      <c r="B54" s="4"/>
      <c r="C54" s="8"/>
      <c r="D54" s="5">
        <f>IF(ISERROR(VLOOKUP($B54,Master!$B:$D,3,FALSE)),"",VLOOKUP($B54,Master!$B:$D,3,FALSE))</f>
        <v>0</v>
      </c>
      <c r="E54" s="6">
        <f t="shared" si="0"/>
        <v>0</v>
      </c>
      <c r="G54" s="4"/>
      <c r="H54" s="8"/>
      <c r="I54" s="5">
        <f>IF(ISERROR(VLOOKUP($G54,Master!$B:$D,3,FALSE)),"",VLOOKUP($G54,Master!$B:$D,3,FALSE))</f>
        <v>0</v>
      </c>
      <c r="J54" s="6">
        <f t="shared" si="1"/>
        <v>0</v>
      </c>
      <c r="L54" s="4"/>
      <c r="M54" s="8"/>
      <c r="N54" s="5">
        <f>IF(ISERROR(VLOOKUP($L54,Master!$B:$D,3,FALSE)),"",VLOOKUP($L54,Master!$B:$D,3,FALSE))</f>
        <v>0</v>
      </c>
      <c r="O54" s="6">
        <f t="shared" si="2"/>
        <v>0</v>
      </c>
      <c r="Q54" s="4"/>
      <c r="R54" s="8"/>
      <c r="S54" s="5">
        <f>IF(ISERROR(VLOOKUP($Q54,Master!$B:$D,3,FALSE)),"",VLOOKUP($Q54,Master!$B:$D,3,FALSE))</f>
        <v>0</v>
      </c>
      <c r="T54" s="6">
        <f t="shared" si="3"/>
        <v>0</v>
      </c>
      <c r="V54" s="9"/>
      <c r="W54" s="10"/>
      <c r="X54" s="11">
        <f>IF(ISERROR(VLOOKUP($V54,Master!$B:$D,3,FALSE)),"",VLOOKUP($V54,Master!$B:$D,3,FALSE))</f>
        <v>0</v>
      </c>
      <c r="Y54" s="12">
        <f t="shared" si="4"/>
        <v>0</v>
      </c>
      <c r="BC54" s="7" t="s">
        <v>55</v>
      </c>
    </row>
    <row r="55" spans="2:55">
      <c r="B55" s="4"/>
      <c r="C55" s="8"/>
      <c r="D55" s="5">
        <f>IF(ISERROR(VLOOKUP($B55,Master!$B:$D,3,FALSE)),"",VLOOKUP($B55,Master!$B:$D,3,FALSE))</f>
        <v>0</v>
      </c>
      <c r="E55" s="6">
        <f t="shared" si="0"/>
        <v>0</v>
      </c>
      <c r="G55" s="4"/>
      <c r="H55" s="8"/>
      <c r="I55" s="5">
        <f>IF(ISERROR(VLOOKUP($G55,Master!$B:$D,3,FALSE)),"",VLOOKUP($G55,Master!$B:$D,3,FALSE))</f>
        <v>0</v>
      </c>
      <c r="J55" s="6">
        <f t="shared" si="1"/>
        <v>0</v>
      </c>
      <c r="L55" s="4"/>
      <c r="M55" s="8"/>
      <c r="N55" s="5">
        <f>IF(ISERROR(VLOOKUP($L55,Master!$B:$D,3,FALSE)),"",VLOOKUP($L55,Master!$B:$D,3,FALSE))</f>
        <v>0</v>
      </c>
      <c r="O55" s="6">
        <f t="shared" si="2"/>
        <v>0</v>
      </c>
      <c r="Q55" s="4"/>
      <c r="R55" s="8"/>
      <c r="S55" s="5">
        <f>IF(ISERROR(VLOOKUP($Q55,Master!$B:$D,3,FALSE)),"",VLOOKUP($Q55,Master!$B:$D,3,FALSE))</f>
        <v>0</v>
      </c>
      <c r="T55" s="6">
        <f t="shared" si="3"/>
        <v>0</v>
      </c>
      <c r="V55" s="9"/>
      <c r="W55" s="10"/>
      <c r="X55" s="11">
        <f>IF(ISERROR(VLOOKUP($V55,Master!$B:$D,3,FALSE)),"",VLOOKUP($V55,Master!$B:$D,3,FALSE))</f>
        <v>0</v>
      </c>
      <c r="Y55" s="12">
        <f t="shared" si="4"/>
        <v>0</v>
      </c>
      <c r="BC55" s="7" t="s">
        <v>56</v>
      </c>
    </row>
    <row r="56" spans="2:55">
      <c r="B56" s="4"/>
      <c r="C56" s="8"/>
      <c r="D56" s="5">
        <f>IF(ISERROR(VLOOKUP($B56,Master!$B:$D,3,FALSE)),"",VLOOKUP($B56,Master!$B:$D,3,FALSE))</f>
        <v>0</v>
      </c>
      <c r="E56" s="6">
        <f t="shared" si="0"/>
        <v>0</v>
      </c>
      <c r="G56" s="4"/>
      <c r="H56" s="8"/>
      <c r="I56" s="5">
        <f>IF(ISERROR(VLOOKUP($G56,Master!$B:$D,3,FALSE)),"",VLOOKUP($G56,Master!$B:$D,3,FALSE))</f>
        <v>0</v>
      </c>
      <c r="J56" s="6">
        <f t="shared" si="1"/>
        <v>0</v>
      </c>
      <c r="L56" s="4"/>
      <c r="M56" s="8"/>
      <c r="N56" s="5">
        <f>IF(ISERROR(VLOOKUP($L56,Master!$B:$D,3,FALSE)),"",VLOOKUP($L56,Master!$B:$D,3,FALSE))</f>
        <v>0</v>
      </c>
      <c r="O56" s="6">
        <f t="shared" si="2"/>
        <v>0</v>
      </c>
      <c r="Q56" s="4"/>
      <c r="R56" s="8"/>
      <c r="S56" s="5">
        <f>IF(ISERROR(VLOOKUP($Q56,Master!$B:$D,3,FALSE)),"",VLOOKUP($Q56,Master!$B:$D,3,FALSE))</f>
        <v>0</v>
      </c>
      <c r="T56" s="6">
        <f t="shared" si="3"/>
        <v>0</v>
      </c>
      <c r="V56" s="9"/>
      <c r="W56" s="10"/>
      <c r="X56" s="11">
        <f>IF(ISERROR(VLOOKUP($V56,Master!$B:$D,3,FALSE)),"",VLOOKUP($V56,Master!$B:$D,3,FALSE))</f>
        <v>0</v>
      </c>
      <c r="Y56" s="12">
        <f t="shared" si="4"/>
        <v>0</v>
      </c>
      <c r="BC56" s="7" t="s">
        <v>57</v>
      </c>
    </row>
    <row r="57" spans="2:55">
      <c r="B57" s="4"/>
      <c r="C57" s="8"/>
      <c r="D57" s="5">
        <f>IF(ISERROR(VLOOKUP($B57,Master!$B:$D,3,FALSE)),"",VLOOKUP($B57,Master!$B:$D,3,FALSE))</f>
        <v>0</v>
      </c>
      <c r="E57" s="6">
        <f t="shared" si="0"/>
        <v>0</v>
      </c>
      <c r="G57" s="4"/>
      <c r="H57" s="8"/>
      <c r="I57" s="5">
        <f>IF(ISERROR(VLOOKUP($G57,Master!$B:$D,3,FALSE)),"",VLOOKUP($G57,Master!$B:$D,3,FALSE))</f>
        <v>0</v>
      </c>
      <c r="J57" s="6">
        <f t="shared" si="1"/>
        <v>0</v>
      </c>
      <c r="L57" s="4"/>
      <c r="M57" s="8"/>
      <c r="N57" s="5">
        <f>IF(ISERROR(VLOOKUP($L57,Master!$B:$D,3,FALSE)),"",VLOOKUP($L57,Master!$B:$D,3,FALSE))</f>
        <v>0</v>
      </c>
      <c r="O57" s="6">
        <f t="shared" si="2"/>
        <v>0</v>
      </c>
      <c r="Q57" s="4"/>
      <c r="R57" s="8"/>
      <c r="S57" s="5">
        <f>IF(ISERROR(VLOOKUP($Q57,Master!$B:$D,3,FALSE)),"",VLOOKUP($Q57,Master!$B:$D,3,FALSE))</f>
        <v>0</v>
      </c>
      <c r="T57" s="6">
        <f t="shared" si="3"/>
        <v>0</v>
      </c>
      <c r="V57" s="9"/>
      <c r="W57" s="10"/>
      <c r="X57" s="11">
        <f>IF(ISERROR(VLOOKUP($V57,Master!$B:$D,3,FALSE)),"",VLOOKUP($V57,Master!$B:$D,3,FALSE))</f>
        <v>0</v>
      </c>
      <c r="Y57" s="12">
        <f t="shared" si="4"/>
        <v>0</v>
      </c>
      <c r="BC57" s="7" t="s">
        <v>58</v>
      </c>
    </row>
    <row r="58" spans="2:55">
      <c r="B58" s="4"/>
      <c r="C58" s="8"/>
      <c r="D58" s="5">
        <f>IF(ISERROR(VLOOKUP($B58,Master!$B:$D,3,FALSE)),"",VLOOKUP($B58,Master!$B:$D,3,FALSE))</f>
        <v>0</v>
      </c>
      <c r="E58" s="6">
        <f t="shared" si="0"/>
        <v>0</v>
      </c>
      <c r="G58" s="4"/>
      <c r="H58" s="8"/>
      <c r="I58" s="5">
        <f>IF(ISERROR(VLOOKUP($G58,Master!$B:$D,3,FALSE)),"",VLOOKUP($G58,Master!$B:$D,3,FALSE))</f>
        <v>0</v>
      </c>
      <c r="J58" s="6">
        <f t="shared" si="1"/>
        <v>0</v>
      </c>
      <c r="L58" s="4"/>
      <c r="M58" s="8"/>
      <c r="N58" s="5">
        <f>IF(ISERROR(VLOOKUP($L58,Master!$B:$D,3,FALSE)),"",VLOOKUP($L58,Master!$B:$D,3,FALSE))</f>
        <v>0</v>
      </c>
      <c r="O58" s="6">
        <f t="shared" si="2"/>
        <v>0</v>
      </c>
      <c r="Q58" s="4"/>
      <c r="R58" s="8"/>
      <c r="S58" s="5">
        <f>IF(ISERROR(VLOOKUP($Q58,Master!$B:$D,3,FALSE)),"",VLOOKUP($Q58,Master!$B:$D,3,FALSE))</f>
        <v>0</v>
      </c>
      <c r="T58" s="6">
        <f t="shared" si="3"/>
        <v>0</v>
      </c>
      <c r="V58" s="9"/>
      <c r="W58" s="10"/>
      <c r="X58" s="11">
        <f>IF(ISERROR(VLOOKUP($V58,Master!$B:$D,3,FALSE)),"",VLOOKUP($V58,Master!$B:$D,3,FALSE))</f>
        <v>0</v>
      </c>
      <c r="Y58" s="12">
        <f t="shared" si="4"/>
        <v>0</v>
      </c>
      <c r="BC58" s="7" t="s">
        <v>59</v>
      </c>
    </row>
    <row r="59" spans="2:55">
      <c r="B59" s="4"/>
      <c r="C59" s="8"/>
      <c r="D59" s="5">
        <f>IF(ISERROR(VLOOKUP($B59,Master!$B:$D,3,FALSE)),"",VLOOKUP($B59,Master!$B:$D,3,FALSE))</f>
        <v>0</v>
      </c>
      <c r="E59" s="6">
        <f t="shared" si="0"/>
        <v>0</v>
      </c>
      <c r="G59" s="4"/>
      <c r="H59" s="8"/>
      <c r="I59" s="5">
        <f>IF(ISERROR(VLOOKUP($G59,Master!$B:$D,3,FALSE)),"",VLOOKUP($G59,Master!$B:$D,3,FALSE))</f>
        <v>0</v>
      </c>
      <c r="J59" s="6">
        <f t="shared" si="1"/>
        <v>0</v>
      </c>
      <c r="L59" s="4"/>
      <c r="M59" s="8"/>
      <c r="N59" s="5">
        <f>IF(ISERROR(VLOOKUP($L59,Master!$B:$D,3,FALSE)),"",VLOOKUP($L59,Master!$B:$D,3,FALSE))</f>
        <v>0</v>
      </c>
      <c r="O59" s="6">
        <f t="shared" si="2"/>
        <v>0</v>
      </c>
      <c r="Q59" s="4"/>
      <c r="R59" s="8"/>
      <c r="S59" s="5">
        <f>IF(ISERROR(VLOOKUP($Q59,Master!$B:$D,3,FALSE)),"",VLOOKUP($Q59,Master!$B:$D,3,FALSE))</f>
        <v>0</v>
      </c>
      <c r="T59" s="6">
        <f t="shared" si="3"/>
        <v>0</v>
      </c>
      <c r="V59" s="9"/>
      <c r="W59" s="10"/>
      <c r="X59" s="11">
        <f>IF(ISERROR(VLOOKUP($V59,Master!$B:$D,3,FALSE)),"",VLOOKUP($V59,Master!$B:$D,3,FALSE))</f>
        <v>0</v>
      </c>
      <c r="Y59" s="12">
        <f t="shared" si="4"/>
        <v>0</v>
      </c>
      <c r="BC59" s="7" t="s">
        <v>60</v>
      </c>
    </row>
    <row r="60" spans="2:55">
      <c r="B60" s="4"/>
      <c r="C60" s="8"/>
      <c r="D60" s="5">
        <f>IF(ISERROR(VLOOKUP($B60,Master!$B:$D,3,FALSE)),"",VLOOKUP($B60,Master!$B:$D,3,FALSE))</f>
        <v>0</v>
      </c>
      <c r="E60" s="6">
        <f t="shared" si="0"/>
        <v>0</v>
      </c>
      <c r="G60" s="4"/>
      <c r="H60" s="8"/>
      <c r="I60" s="5">
        <f>IF(ISERROR(VLOOKUP($G60,Master!$B:$D,3,FALSE)),"",VLOOKUP($G60,Master!$B:$D,3,FALSE))</f>
        <v>0</v>
      </c>
      <c r="J60" s="6">
        <f t="shared" si="1"/>
        <v>0</v>
      </c>
      <c r="L60" s="4"/>
      <c r="M60" s="8"/>
      <c r="N60" s="5">
        <f>IF(ISERROR(VLOOKUP($L60,Master!$B:$D,3,FALSE)),"",VLOOKUP($L60,Master!$B:$D,3,FALSE))</f>
        <v>0</v>
      </c>
      <c r="O60" s="6">
        <f t="shared" si="2"/>
        <v>0</v>
      </c>
      <c r="Q60" s="4"/>
      <c r="R60" s="8"/>
      <c r="S60" s="5">
        <f>IF(ISERROR(VLOOKUP($Q60,Master!$B:$D,3,FALSE)),"",VLOOKUP($Q60,Master!$B:$D,3,FALSE))</f>
        <v>0</v>
      </c>
      <c r="T60" s="6">
        <f t="shared" si="3"/>
        <v>0</v>
      </c>
      <c r="V60" s="9"/>
      <c r="W60" s="10"/>
      <c r="X60" s="11">
        <f>IF(ISERROR(VLOOKUP($V60,Master!$B:$D,3,FALSE)),"",VLOOKUP($V60,Master!$B:$D,3,FALSE))</f>
        <v>0</v>
      </c>
      <c r="Y60" s="12">
        <f t="shared" si="4"/>
        <v>0</v>
      </c>
      <c r="BC60" s="7" t="s">
        <v>61</v>
      </c>
    </row>
    <row r="61" spans="2:55">
      <c r="B61" s="4"/>
      <c r="C61" s="8"/>
      <c r="D61" s="5">
        <f>IF(ISERROR(VLOOKUP($B61,Master!$B:$D,3,FALSE)),"",VLOOKUP($B61,Master!$B:$D,3,FALSE))</f>
        <v>0</v>
      </c>
      <c r="E61" s="6">
        <f t="shared" si="0"/>
        <v>0</v>
      </c>
      <c r="G61" s="4"/>
      <c r="H61" s="8"/>
      <c r="I61" s="5">
        <f>IF(ISERROR(VLOOKUP($G61,Master!$B:$D,3,FALSE)),"",VLOOKUP($G61,Master!$B:$D,3,FALSE))</f>
        <v>0</v>
      </c>
      <c r="J61" s="6">
        <f t="shared" si="1"/>
        <v>0</v>
      </c>
      <c r="L61" s="4"/>
      <c r="M61" s="8"/>
      <c r="N61" s="5">
        <f>IF(ISERROR(VLOOKUP($L61,Master!$B:$D,3,FALSE)),"",VLOOKUP($L61,Master!$B:$D,3,FALSE))</f>
        <v>0</v>
      </c>
      <c r="O61" s="6">
        <f t="shared" si="2"/>
        <v>0</v>
      </c>
      <c r="Q61" s="4"/>
      <c r="R61" s="8"/>
      <c r="S61" s="5">
        <f>IF(ISERROR(VLOOKUP($Q61,Master!$B:$D,3,FALSE)),"",VLOOKUP($Q61,Master!$B:$D,3,FALSE))</f>
        <v>0</v>
      </c>
      <c r="T61" s="6">
        <f t="shared" si="3"/>
        <v>0</v>
      </c>
      <c r="V61" s="9"/>
      <c r="W61" s="10"/>
      <c r="X61" s="11">
        <f>IF(ISERROR(VLOOKUP($V61,Master!$B:$D,3,FALSE)),"",VLOOKUP($V61,Master!$B:$D,3,FALSE))</f>
        <v>0</v>
      </c>
      <c r="Y61" s="12">
        <f t="shared" si="4"/>
        <v>0</v>
      </c>
      <c r="BC61" s="7" t="s">
        <v>62</v>
      </c>
    </row>
    <row r="62" spans="2:55">
      <c r="B62" s="4"/>
      <c r="C62" s="8"/>
      <c r="D62" s="5">
        <f>IF(ISERROR(VLOOKUP($B62,Master!$B:$D,3,FALSE)),"",VLOOKUP($B62,Master!$B:$D,3,FALSE))</f>
        <v>0</v>
      </c>
      <c r="E62" s="6">
        <f t="shared" si="0"/>
        <v>0</v>
      </c>
      <c r="G62" s="4"/>
      <c r="H62" s="8"/>
      <c r="I62" s="5">
        <f>IF(ISERROR(VLOOKUP($G62,Master!$B:$D,3,FALSE)),"",VLOOKUP($G62,Master!$B:$D,3,FALSE))</f>
        <v>0</v>
      </c>
      <c r="J62" s="6">
        <f t="shared" si="1"/>
        <v>0</v>
      </c>
      <c r="L62" s="4"/>
      <c r="M62" s="8"/>
      <c r="N62" s="5">
        <f>IF(ISERROR(VLOOKUP($L62,Master!$B:$D,3,FALSE)),"",VLOOKUP($L62,Master!$B:$D,3,FALSE))</f>
        <v>0</v>
      </c>
      <c r="O62" s="6">
        <f t="shared" si="2"/>
        <v>0</v>
      </c>
      <c r="Q62" s="4"/>
      <c r="R62" s="8"/>
      <c r="S62" s="5">
        <f>IF(ISERROR(VLOOKUP($Q62,Master!$B:$D,3,FALSE)),"",VLOOKUP($Q62,Master!$B:$D,3,FALSE))</f>
        <v>0</v>
      </c>
      <c r="T62" s="6">
        <f t="shared" si="3"/>
        <v>0</v>
      </c>
      <c r="V62" s="9"/>
      <c r="W62" s="10"/>
      <c r="X62" s="11">
        <f>IF(ISERROR(VLOOKUP($V62,Master!$B:$D,3,FALSE)),"",VLOOKUP($V62,Master!$B:$D,3,FALSE))</f>
        <v>0</v>
      </c>
      <c r="Y62" s="12">
        <f t="shared" si="4"/>
        <v>0</v>
      </c>
      <c r="BC62" s="7" t="s">
        <v>63</v>
      </c>
    </row>
    <row r="63" spans="2:55">
      <c r="BC63" s="7" t="s">
        <v>64</v>
      </c>
    </row>
    <row r="64" spans="2:55">
      <c r="BC64" s="7" t="s">
        <v>65</v>
      </c>
    </row>
    <row r="65" spans="55:55">
      <c r="BC65" s="7" t="s">
        <v>66</v>
      </c>
    </row>
    <row r="66" spans="55:55">
      <c r="BC66" s="7" t="s">
        <v>67</v>
      </c>
    </row>
    <row r="67" spans="55:55">
      <c r="BC67" s="7" t="s">
        <v>68</v>
      </c>
    </row>
    <row r="68" spans="55:55">
      <c r="BC68" s="7" t="s">
        <v>69</v>
      </c>
    </row>
    <row r="69" spans="55:55">
      <c r="BC69" s="7" t="s">
        <v>70</v>
      </c>
    </row>
    <row r="70" spans="55:55">
      <c r="BC70" s="7" t="s">
        <v>71</v>
      </c>
    </row>
    <row r="71" spans="55:55">
      <c r="BC71" s="7" t="s">
        <v>72</v>
      </c>
    </row>
    <row r="72" spans="55:55">
      <c r="BC72" s="7" t="s">
        <v>73</v>
      </c>
    </row>
    <row r="73" spans="55:55">
      <c r="BC73" s="7" t="s">
        <v>74</v>
      </c>
    </row>
    <row r="74" spans="55:55">
      <c r="BC74" s="7" t="s">
        <v>75</v>
      </c>
    </row>
    <row r="75" spans="55:55">
      <c r="BC75" s="7" t="s">
        <v>76</v>
      </c>
    </row>
    <row r="76" spans="55:55">
      <c r="BC76" s="7" t="s">
        <v>77</v>
      </c>
    </row>
    <row r="77" spans="55:55">
      <c r="BC77" s="7" t="s">
        <v>78</v>
      </c>
    </row>
    <row r="78" spans="55:55">
      <c r="BC78" s="7" t="s">
        <v>79</v>
      </c>
    </row>
    <row r="79" spans="55:55">
      <c r="BC79" s="7" t="s">
        <v>80</v>
      </c>
    </row>
    <row r="80" spans="55:55">
      <c r="BC80" s="7" t="s">
        <v>81</v>
      </c>
    </row>
    <row r="81" spans="55:55">
      <c r="BC81" s="7" t="s">
        <v>82</v>
      </c>
    </row>
    <row r="82" spans="55:55">
      <c r="BC82" s="7" t="s">
        <v>83</v>
      </c>
    </row>
    <row r="83" spans="55:55">
      <c r="BC83" s="7" t="s">
        <v>84</v>
      </c>
    </row>
    <row r="84" spans="55:55">
      <c r="BC84" s="7" t="s">
        <v>85</v>
      </c>
    </row>
    <row r="85" spans="55:55">
      <c r="BC85" s="7" t="s">
        <v>86</v>
      </c>
    </row>
    <row r="86" spans="55:55">
      <c r="BC86" s="7" t="s">
        <v>87</v>
      </c>
    </row>
    <row r="87" spans="55:55">
      <c r="BC87" s="7" t="s">
        <v>88</v>
      </c>
    </row>
    <row r="88" spans="55:55">
      <c r="BC88" s="7" t="s">
        <v>89</v>
      </c>
    </row>
    <row r="89" spans="55:55">
      <c r="BC89" s="7" t="s">
        <v>90</v>
      </c>
    </row>
    <row r="90" spans="55:55">
      <c r="BC90" s="7" t="s">
        <v>91</v>
      </c>
    </row>
    <row r="91" spans="55:55">
      <c r="BC91" s="7" t="s">
        <v>92</v>
      </c>
    </row>
    <row r="92" spans="55:55">
      <c r="BC92" s="7" t="s">
        <v>93</v>
      </c>
    </row>
    <row r="93" spans="55:55">
      <c r="BC93" s="7" t="s">
        <v>94</v>
      </c>
    </row>
    <row r="94" spans="55:55">
      <c r="BC94" s="7" t="s">
        <v>95</v>
      </c>
    </row>
    <row r="95" spans="55:55">
      <c r="BC95" s="7" t="s">
        <v>96</v>
      </c>
    </row>
    <row r="96" spans="55:55">
      <c r="BC96" s="7" t="s">
        <v>97</v>
      </c>
    </row>
    <row r="97" spans="55:55">
      <c r="BC97" s="7" t="s">
        <v>98</v>
      </c>
    </row>
    <row r="98" spans="55:55">
      <c r="BC98" s="7" t="s">
        <v>99</v>
      </c>
    </row>
    <row r="99" spans="55:55">
      <c r="BC99" s="7" t="s">
        <v>100</v>
      </c>
    </row>
    <row r="100" spans="55:55">
      <c r="BC100" s="7" t="s">
        <v>101</v>
      </c>
    </row>
    <row r="101" spans="55:55">
      <c r="BC101" s="7" t="s">
        <v>102</v>
      </c>
    </row>
    <row r="102" spans="55:55">
      <c r="BC102" s="7" t="s">
        <v>103</v>
      </c>
    </row>
    <row r="103" spans="55:55">
      <c r="BC103" s="7" t="s">
        <v>104</v>
      </c>
    </row>
    <row r="104" spans="55:55">
      <c r="BC104" s="7" t="s">
        <v>105</v>
      </c>
    </row>
    <row r="105" spans="55:55">
      <c r="BC105" s="7" t="s">
        <v>106</v>
      </c>
    </row>
    <row r="106" spans="55:55">
      <c r="BC106" s="7" t="s">
        <v>107</v>
      </c>
    </row>
    <row r="107" spans="55:55">
      <c r="BC107" s="7" t="s">
        <v>108</v>
      </c>
    </row>
    <row r="108" spans="55:55">
      <c r="BC108" s="7" t="s">
        <v>109</v>
      </c>
    </row>
    <row r="109" spans="55:55">
      <c r="BC109" s="7" t="s">
        <v>110</v>
      </c>
    </row>
    <row r="110" spans="55:55">
      <c r="BC110" s="7" t="s">
        <v>111</v>
      </c>
    </row>
    <row r="111" spans="55:55">
      <c r="BC111" s="7" t="s">
        <v>112</v>
      </c>
    </row>
  </sheetData>
  <sheetProtection selectLockedCells="1"/>
  <dataValidations count="1">
    <dataValidation type="list" allowBlank="1" showInputMessage="1" showErrorMessage="1" sqref="B3:B62 V3:V62 Q3:Q62 L3:L62 G3:G62">
      <formula1>$BC$6:$BC$111</formula1>
    </dataValidation>
  </dataValidation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K243"/>
  <sheetViews>
    <sheetView zoomScale="80" zoomScaleNormal="80" workbookViewId="0">
      <pane xSplit="1" ySplit="5" topLeftCell="B6" activePane="bottomRight" state="frozen"/>
      <selection activeCell="D13" sqref="D13"/>
      <selection pane="topRight" activeCell="D13" sqref="D13"/>
      <selection pane="bottomLeft" activeCell="D13" sqref="D13"/>
      <selection pane="bottomRight" activeCell="C8" sqref="C8:C12"/>
    </sheetView>
  </sheetViews>
  <sheetFormatPr defaultColWidth="9.125" defaultRowHeight="14.25"/>
  <cols>
    <col min="1" max="1" width="8.875" customWidth="1"/>
    <col min="2" max="2" width="22.125" style="16" customWidth="1"/>
    <col min="3" max="3" width="16.125" style="124" bestFit="1" customWidth="1"/>
    <col min="4" max="4" width="14" style="21" bestFit="1" customWidth="1"/>
    <col min="5" max="5" width="11" style="21" bestFit="1" customWidth="1"/>
    <col min="6" max="6" width="9.125" style="48"/>
    <col min="7" max="7" width="9.5" style="93" bestFit="1" customWidth="1"/>
    <col min="8" max="8" width="17.875" style="105" customWidth="1"/>
    <col min="9" max="9" width="17.5" style="16" customWidth="1"/>
    <col min="10" max="10" width="9.125" style="16"/>
    <col min="11" max="11" width="16.5" style="16" customWidth="1"/>
    <col min="12" max="16384" width="9.125" style="16"/>
  </cols>
  <sheetData>
    <row r="1" spans="1:11" ht="20.25">
      <c r="B1" s="15" t="s">
        <v>0</v>
      </c>
      <c r="H1" s="126"/>
      <c r="I1" s="127"/>
      <c r="J1" s="127"/>
      <c r="K1" s="127"/>
    </row>
    <row r="2" spans="1:11">
      <c r="B2" s="45"/>
      <c r="E2" s="94"/>
      <c r="H2" s="128">
        <f>SUM(H6:H235)</f>
        <v>0</v>
      </c>
      <c r="I2" s="127" t="s">
        <v>331</v>
      </c>
      <c r="J2" s="127"/>
      <c r="K2" s="127"/>
    </row>
    <row r="3" spans="1:11">
      <c r="B3" s="45"/>
      <c r="H3" s="126"/>
      <c r="I3" s="127"/>
      <c r="J3" s="127"/>
      <c r="K3" s="127"/>
    </row>
    <row r="4" spans="1:11">
      <c r="I4" s="97"/>
    </row>
    <row r="5" spans="1:11" ht="12.75">
      <c r="A5" s="17" t="s">
        <v>150</v>
      </c>
      <c r="B5" s="17" t="s">
        <v>1</v>
      </c>
      <c r="C5" s="125" t="s">
        <v>2</v>
      </c>
      <c r="D5" s="43" t="s">
        <v>130</v>
      </c>
      <c r="E5" s="43" t="s">
        <v>149</v>
      </c>
      <c r="F5" s="49" t="s">
        <v>154</v>
      </c>
      <c r="G5" s="49" t="s">
        <v>190</v>
      </c>
      <c r="H5" s="98" t="s">
        <v>191</v>
      </c>
    </row>
    <row r="6" spans="1:11">
      <c r="A6">
        <f>[1]Master!A6</f>
        <v>6</v>
      </c>
      <c r="B6" s="16" t="s">
        <v>247</v>
      </c>
      <c r="D6" s="21">
        <v>3500</v>
      </c>
      <c r="E6" s="21">
        <v>4000</v>
      </c>
      <c r="F6" s="50">
        <f>D6-C6</f>
        <v>3500</v>
      </c>
      <c r="G6" s="93">
        <f>In!V6-Out!V6</f>
        <v>0</v>
      </c>
      <c r="H6" s="99">
        <f>G6*C6</f>
        <v>0</v>
      </c>
    </row>
    <row r="7" spans="1:11">
      <c r="A7">
        <f>[1]Master!A7</f>
        <v>7</v>
      </c>
      <c r="B7" s="16" t="s">
        <v>166</v>
      </c>
      <c r="D7" s="21">
        <v>3700</v>
      </c>
      <c r="E7" s="21">
        <v>4000</v>
      </c>
      <c r="F7" s="50">
        <f t="shared" ref="F7:F70" si="0">D7-C7</f>
        <v>3700</v>
      </c>
      <c r="G7" s="93">
        <f>In!V7-Out!V7</f>
        <v>0</v>
      </c>
      <c r="H7" s="99">
        <f>G7*C7</f>
        <v>0</v>
      </c>
    </row>
    <row r="8" spans="1:11">
      <c r="A8">
        <f>[1]Master!A8</f>
        <v>8</v>
      </c>
      <c r="B8" s="16" t="s">
        <v>254</v>
      </c>
      <c r="D8" s="21">
        <v>7500</v>
      </c>
      <c r="E8" s="21">
        <v>8000</v>
      </c>
      <c r="F8" s="50">
        <f t="shared" si="0"/>
        <v>7500</v>
      </c>
      <c r="G8" s="93">
        <f>In!V8-Out!V8</f>
        <v>0</v>
      </c>
      <c r="H8" s="99">
        <f t="shared" ref="H8:H70" si="1">G8*C8</f>
        <v>0</v>
      </c>
    </row>
    <row r="9" spans="1:11">
      <c r="A9">
        <f>[1]Master!A9</f>
        <v>9</v>
      </c>
      <c r="B9" s="16" t="s">
        <v>26</v>
      </c>
      <c r="D9" s="21">
        <v>5000</v>
      </c>
      <c r="E9" s="21">
        <v>5500</v>
      </c>
      <c r="F9" s="50">
        <f t="shared" si="0"/>
        <v>5000</v>
      </c>
      <c r="G9" s="93">
        <f>In!V9-Out!V9</f>
        <v>0</v>
      </c>
      <c r="H9" s="99">
        <f t="shared" si="1"/>
        <v>0</v>
      </c>
    </row>
    <row r="10" spans="1:11">
      <c r="A10">
        <f>[1]Master!A10</f>
        <v>10</v>
      </c>
      <c r="B10" s="16" t="s">
        <v>262</v>
      </c>
      <c r="D10" s="21">
        <v>9500</v>
      </c>
      <c r="E10" s="21">
        <v>10000</v>
      </c>
      <c r="F10" s="50">
        <f t="shared" si="0"/>
        <v>9500</v>
      </c>
      <c r="G10" s="93">
        <f>In!V10-Out!V10</f>
        <v>0</v>
      </c>
      <c r="H10" s="99">
        <f t="shared" si="1"/>
        <v>0</v>
      </c>
    </row>
    <row r="11" spans="1:11">
      <c r="A11">
        <f>[1]Master!A11</f>
        <v>11</v>
      </c>
      <c r="B11" s="16" t="s">
        <v>131</v>
      </c>
      <c r="D11" s="21">
        <v>6000</v>
      </c>
      <c r="E11" s="21">
        <v>6500</v>
      </c>
      <c r="F11" s="50">
        <f t="shared" si="0"/>
        <v>6000</v>
      </c>
      <c r="G11" s="93">
        <f>In!V11-Out!V11</f>
        <v>0</v>
      </c>
      <c r="H11" s="99">
        <f t="shared" si="1"/>
        <v>0</v>
      </c>
    </row>
    <row r="12" spans="1:11">
      <c r="A12">
        <f>[1]Master!A12</f>
        <v>12</v>
      </c>
      <c r="B12" s="16" t="s">
        <v>15</v>
      </c>
      <c r="D12" s="21">
        <v>4300</v>
      </c>
      <c r="E12" s="21">
        <v>4500</v>
      </c>
      <c r="F12" s="50">
        <f t="shared" si="0"/>
        <v>4300</v>
      </c>
      <c r="G12" s="93">
        <f>In!V12-Out!V12</f>
        <v>0</v>
      </c>
      <c r="H12" s="99">
        <f t="shared" si="1"/>
        <v>0</v>
      </c>
    </row>
    <row r="13" spans="1:11">
      <c r="A13">
        <f>[1]Master!A13</f>
        <v>13</v>
      </c>
      <c r="B13" s="16" t="s">
        <v>25</v>
      </c>
      <c r="D13" s="21">
        <v>3700</v>
      </c>
      <c r="E13" s="21">
        <v>4000</v>
      </c>
      <c r="F13" s="50">
        <f t="shared" si="0"/>
        <v>3700</v>
      </c>
      <c r="G13" s="93">
        <f>In!V13-Out!V13</f>
        <v>0</v>
      </c>
      <c r="H13" s="99">
        <f t="shared" si="1"/>
        <v>0</v>
      </c>
    </row>
    <row r="14" spans="1:11">
      <c r="A14">
        <f>[1]Master!A14</f>
        <v>14</v>
      </c>
      <c r="B14" s="16" t="s">
        <v>11</v>
      </c>
      <c r="D14" s="21">
        <v>4500</v>
      </c>
      <c r="E14" s="21">
        <v>5000</v>
      </c>
      <c r="F14" s="50">
        <f t="shared" si="0"/>
        <v>4500</v>
      </c>
      <c r="G14" s="93">
        <f>In!V14-Out!V14</f>
        <v>0</v>
      </c>
      <c r="H14" s="99">
        <f t="shared" si="1"/>
        <v>0</v>
      </c>
    </row>
    <row r="15" spans="1:11">
      <c r="A15">
        <f>[1]Master!A15</f>
        <v>15</v>
      </c>
      <c r="B15" s="16" t="s">
        <v>9</v>
      </c>
      <c r="D15" s="21">
        <v>5500</v>
      </c>
      <c r="E15" s="21">
        <v>5500</v>
      </c>
      <c r="F15" s="50">
        <f t="shared" si="0"/>
        <v>5500</v>
      </c>
      <c r="G15" s="93">
        <f>In!V15-Out!V15</f>
        <v>0</v>
      </c>
      <c r="H15" s="99">
        <f t="shared" si="1"/>
        <v>0</v>
      </c>
    </row>
    <row r="16" spans="1:11">
      <c r="A16">
        <f>[1]Master!A16</f>
        <v>16</v>
      </c>
      <c r="B16" s="16" t="s">
        <v>14</v>
      </c>
      <c r="D16" s="21">
        <v>6000</v>
      </c>
      <c r="E16" s="21">
        <v>6500</v>
      </c>
      <c r="F16" s="50">
        <f t="shared" si="0"/>
        <v>6000</v>
      </c>
      <c r="G16" s="93">
        <f>In!V16-Out!V16</f>
        <v>0</v>
      </c>
      <c r="H16" s="99">
        <f t="shared" si="1"/>
        <v>0</v>
      </c>
    </row>
    <row r="17" spans="1:8">
      <c r="A17">
        <f>[1]Master!A17</f>
        <v>17</v>
      </c>
      <c r="B17" s="16" t="s">
        <v>94</v>
      </c>
      <c r="D17" s="21">
        <v>7500</v>
      </c>
      <c r="E17" s="21">
        <v>8000</v>
      </c>
      <c r="F17" s="50">
        <f t="shared" si="0"/>
        <v>7500</v>
      </c>
      <c r="G17" s="93">
        <f>In!V17-Out!V17</f>
        <v>0</v>
      </c>
      <c r="H17" s="99">
        <f t="shared" si="1"/>
        <v>0</v>
      </c>
    </row>
    <row r="18" spans="1:8">
      <c r="A18">
        <f>[1]Master!A18</f>
        <v>18</v>
      </c>
      <c r="B18" s="16" t="s">
        <v>13</v>
      </c>
      <c r="D18" s="21">
        <v>5500</v>
      </c>
      <c r="E18" s="21">
        <v>6000</v>
      </c>
      <c r="F18" s="50">
        <f t="shared" si="0"/>
        <v>5500</v>
      </c>
      <c r="G18" s="93">
        <f>In!V18-Out!V18</f>
        <v>0</v>
      </c>
      <c r="H18" s="99">
        <f t="shared" si="1"/>
        <v>0</v>
      </c>
    </row>
    <row r="19" spans="1:8">
      <c r="A19">
        <f>[1]Master!A19</f>
        <v>19</v>
      </c>
      <c r="B19" s="16" t="s">
        <v>93</v>
      </c>
      <c r="F19" s="50">
        <f t="shared" si="0"/>
        <v>0</v>
      </c>
      <c r="G19" s="93">
        <f>In!V19-Out!V19</f>
        <v>0</v>
      </c>
      <c r="H19" s="99">
        <f t="shared" si="1"/>
        <v>0</v>
      </c>
    </row>
    <row r="20" spans="1:8">
      <c r="A20">
        <f>[1]Master!A20</f>
        <v>20</v>
      </c>
      <c r="B20" s="16" t="s">
        <v>132</v>
      </c>
      <c r="F20" s="50">
        <f t="shared" si="0"/>
        <v>0</v>
      </c>
      <c r="G20" s="93">
        <f>In!V20-Out!V20</f>
        <v>0</v>
      </c>
      <c r="H20" s="99">
        <f t="shared" si="1"/>
        <v>0</v>
      </c>
    </row>
    <row r="21" spans="1:8">
      <c r="A21">
        <f>[1]Master!A21</f>
        <v>21</v>
      </c>
      <c r="B21" s="16" t="s">
        <v>23</v>
      </c>
      <c r="F21" s="50">
        <f t="shared" si="0"/>
        <v>0</v>
      </c>
      <c r="G21" s="93">
        <f>In!V21-Out!V21</f>
        <v>0</v>
      </c>
      <c r="H21" s="99">
        <f t="shared" si="1"/>
        <v>0</v>
      </c>
    </row>
    <row r="22" spans="1:8">
      <c r="A22">
        <f>[1]Master!A22</f>
        <v>22</v>
      </c>
      <c r="B22" s="16" t="s">
        <v>286</v>
      </c>
      <c r="F22" s="50">
        <f t="shared" si="0"/>
        <v>0</v>
      </c>
      <c r="G22" s="93">
        <f>In!V22-Out!V22</f>
        <v>0</v>
      </c>
      <c r="H22" s="99">
        <f t="shared" si="1"/>
        <v>0</v>
      </c>
    </row>
    <row r="23" spans="1:8">
      <c r="A23">
        <f>[1]Master!A23</f>
        <v>23</v>
      </c>
      <c r="B23" s="16" t="s">
        <v>133</v>
      </c>
      <c r="F23" s="50">
        <f t="shared" si="0"/>
        <v>0</v>
      </c>
      <c r="G23" s="93">
        <f>In!V23-Out!V23</f>
        <v>0</v>
      </c>
      <c r="H23" s="99">
        <f t="shared" si="1"/>
        <v>0</v>
      </c>
    </row>
    <row r="24" spans="1:8">
      <c r="A24">
        <f>[1]Master!A24</f>
        <v>24</v>
      </c>
      <c r="B24" s="16" t="s">
        <v>287</v>
      </c>
      <c r="F24" s="50">
        <f t="shared" si="0"/>
        <v>0</v>
      </c>
      <c r="G24" s="93">
        <f>In!V24-Out!V24</f>
        <v>0</v>
      </c>
      <c r="H24" s="99">
        <f t="shared" si="1"/>
        <v>0</v>
      </c>
    </row>
    <row r="25" spans="1:8">
      <c r="A25">
        <f>[1]Master!A25</f>
        <v>25</v>
      </c>
      <c r="B25" s="16" t="s">
        <v>28</v>
      </c>
      <c r="F25" s="50">
        <f t="shared" si="0"/>
        <v>0</v>
      </c>
      <c r="G25" s="93">
        <f>In!V25-Out!V25</f>
        <v>0</v>
      </c>
      <c r="H25" s="99">
        <f t="shared" si="1"/>
        <v>0</v>
      </c>
    </row>
    <row r="26" spans="1:8">
      <c r="A26">
        <f>[1]Master!A26</f>
        <v>26</v>
      </c>
      <c r="B26" s="16" t="s">
        <v>200</v>
      </c>
      <c r="F26" s="50">
        <f t="shared" si="0"/>
        <v>0</v>
      </c>
      <c r="G26" s="93">
        <f>In!V26-Out!V26</f>
        <v>0</v>
      </c>
      <c r="H26" s="99">
        <f t="shared" si="1"/>
        <v>0</v>
      </c>
    </row>
    <row r="27" spans="1:8">
      <c r="A27">
        <f>[1]Master!A27</f>
        <v>27</v>
      </c>
      <c r="B27" s="16" t="s">
        <v>288</v>
      </c>
      <c r="F27" s="50">
        <f t="shared" si="0"/>
        <v>0</v>
      </c>
      <c r="G27" s="93">
        <f>In!V27-Out!V27</f>
        <v>0</v>
      </c>
      <c r="H27" s="99">
        <f t="shared" si="1"/>
        <v>0</v>
      </c>
    </row>
    <row r="28" spans="1:8">
      <c r="A28">
        <f>[1]Master!A28</f>
        <v>28</v>
      </c>
      <c r="B28" s="16" t="s">
        <v>263</v>
      </c>
      <c r="F28" s="50">
        <f t="shared" si="0"/>
        <v>0</v>
      </c>
      <c r="G28" s="93">
        <f>In!V28-Out!V28</f>
        <v>0</v>
      </c>
      <c r="H28" s="99">
        <f t="shared" si="1"/>
        <v>0</v>
      </c>
    </row>
    <row r="29" spans="1:8">
      <c r="A29">
        <f>[1]Master!A29</f>
        <v>29</v>
      </c>
      <c r="B29" s="16" t="s">
        <v>289</v>
      </c>
      <c r="F29" s="50">
        <f t="shared" si="0"/>
        <v>0</v>
      </c>
      <c r="G29" s="93">
        <f>In!V29-Out!V29</f>
        <v>0</v>
      </c>
      <c r="H29" s="99">
        <f t="shared" si="1"/>
        <v>0</v>
      </c>
    </row>
    <row r="30" spans="1:8">
      <c r="A30">
        <f>[1]Master!A30</f>
        <v>30</v>
      </c>
      <c r="B30" s="16" t="s">
        <v>45</v>
      </c>
      <c r="F30" s="50">
        <f t="shared" si="0"/>
        <v>0</v>
      </c>
      <c r="G30" s="93">
        <f>In!V30-Out!V30</f>
        <v>0</v>
      </c>
      <c r="H30" s="99">
        <f t="shared" si="1"/>
        <v>0</v>
      </c>
    </row>
    <row r="31" spans="1:8">
      <c r="A31">
        <f>[1]Master!A31</f>
        <v>31</v>
      </c>
      <c r="B31" s="16" t="s">
        <v>46</v>
      </c>
      <c r="F31" s="50">
        <f t="shared" si="0"/>
        <v>0</v>
      </c>
      <c r="G31" s="93">
        <f>In!V31-Out!V31</f>
        <v>0</v>
      </c>
      <c r="H31" s="99">
        <f t="shared" si="1"/>
        <v>0</v>
      </c>
    </row>
    <row r="32" spans="1:8">
      <c r="A32">
        <f>[1]Master!A32</f>
        <v>32</v>
      </c>
      <c r="B32" s="16" t="s">
        <v>44</v>
      </c>
      <c r="F32" s="50">
        <f t="shared" si="0"/>
        <v>0</v>
      </c>
      <c r="G32" s="93">
        <f>In!V32-Out!V32</f>
        <v>0</v>
      </c>
      <c r="H32" s="99">
        <f t="shared" si="1"/>
        <v>0</v>
      </c>
    </row>
    <row r="33" spans="1:8">
      <c r="A33">
        <f>[1]Master!A33</f>
        <v>33</v>
      </c>
      <c r="B33" s="16" t="s">
        <v>264</v>
      </c>
      <c r="F33" s="50">
        <f t="shared" si="0"/>
        <v>0</v>
      </c>
      <c r="G33" s="93">
        <f>In!V33-Out!V33</f>
        <v>0</v>
      </c>
      <c r="H33" s="99">
        <f t="shared" si="1"/>
        <v>0</v>
      </c>
    </row>
    <row r="34" spans="1:8">
      <c r="A34">
        <f>[1]Master!A34</f>
        <v>34</v>
      </c>
      <c r="B34" s="16" t="s">
        <v>134</v>
      </c>
      <c r="F34" s="50">
        <f t="shared" si="0"/>
        <v>0</v>
      </c>
      <c r="G34" s="93">
        <f>In!V34-Out!V34</f>
        <v>0</v>
      </c>
      <c r="H34" s="99">
        <f t="shared" si="1"/>
        <v>0</v>
      </c>
    </row>
    <row r="35" spans="1:8">
      <c r="A35">
        <f>[1]Master!A35</f>
        <v>35</v>
      </c>
      <c r="B35" s="16" t="s">
        <v>251</v>
      </c>
      <c r="F35" s="50">
        <f t="shared" si="0"/>
        <v>0</v>
      </c>
      <c r="G35" s="93">
        <f>In!V35-Out!V35</f>
        <v>0</v>
      </c>
      <c r="H35" s="99">
        <f t="shared" si="1"/>
        <v>0</v>
      </c>
    </row>
    <row r="36" spans="1:8">
      <c r="A36">
        <f>[1]Master!A36</f>
        <v>36</v>
      </c>
      <c r="B36" s="16" t="s">
        <v>38</v>
      </c>
      <c r="F36" s="50">
        <f t="shared" si="0"/>
        <v>0</v>
      </c>
      <c r="G36" s="93">
        <f>In!V36-Out!V36</f>
        <v>0</v>
      </c>
      <c r="H36" s="99">
        <f t="shared" si="1"/>
        <v>0</v>
      </c>
    </row>
    <row r="37" spans="1:8">
      <c r="A37">
        <f>[1]Master!A37</f>
        <v>37</v>
      </c>
      <c r="B37" s="16" t="s">
        <v>37</v>
      </c>
      <c r="F37" s="50">
        <f t="shared" si="0"/>
        <v>0</v>
      </c>
      <c r="G37" s="93">
        <f>In!V37-Out!V37</f>
        <v>0</v>
      </c>
      <c r="H37" s="99">
        <f t="shared" si="1"/>
        <v>0</v>
      </c>
    </row>
    <row r="38" spans="1:8">
      <c r="A38">
        <f>[1]Master!A38</f>
        <v>38</v>
      </c>
      <c r="B38" s="16" t="s">
        <v>53</v>
      </c>
      <c r="F38" s="50">
        <f t="shared" si="0"/>
        <v>0</v>
      </c>
      <c r="G38" s="93">
        <f>In!V38-Out!V38</f>
        <v>0</v>
      </c>
      <c r="H38" s="99">
        <f t="shared" si="1"/>
        <v>0</v>
      </c>
    </row>
    <row r="39" spans="1:8">
      <c r="A39">
        <f>[1]Master!A39</f>
        <v>39</v>
      </c>
      <c r="B39" s="16" t="s">
        <v>52</v>
      </c>
      <c r="F39" s="50">
        <f t="shared" si="0"/>
        <v>0</v>
      </c>
      <c r="G39" s="93">
        <f>In!V39-Out!V39</f>
        <v>0</v>
      </c>
      <c r="H39" s="99">
        <f t="shared" si="1"/>
        <v>0</v>
      </c>
    </row>
    <row r="40" spans="1:8">
      <c r="A40">
        <f>[1]Master!A40</f>
        <v>40</v>
      </c>
      <c r="B40" s="16" t="s">
        <v>51</v>
      </c>
      <c r="F40" s="50">
        <f t="shared" si="0"/>
        <v>0</v>
      </c>
      <c r="G40" s="93">
        <f>In!V40-Out!V40</f>
        <v>0</v>
      </c>
      <c r="H40" s="99">
        <f t="shared" si="1"/>
        <v>0</v>
      </c>
    </row>
    <row r="41" spans="1:8">
      <c r="A41">
        <f>[1]Master!A41</f>
        <v>41</v>
      </c>
      <c r="B41" s="16" t="s">
        <v>135</v>
      </c>
      <c r="F41" s="50">
        <f t="shared" si="0"/>
        <v>0</v>
      </c>
      <c r="G41" s="93">
        <f>In!V41-Out!V41</f>
        <v>0</v>
      </c>
      <c r="H41" s="99">
        <f t="shared" si="1"/>
        <v>0</v>
      </c>
    </row>
    <row r="42" spans="1:8">
      <c r="A42">
        <f>[1]Master!A42</f>
        <v>42</v>
      </c>
      <c r="B42" s="16" t="s">
        <v>136</v>
      </c>
      <c r="F42" s="50">
        <f t="shared" si="0"/>
        <v>0</v>
      </c>
      <c r="G42" s="93">
        <f>In!V42-Out!V42</f>
        <v>0</v>
      </c>
      <c r="H42" s="99">
        <f t="shared" si="1"/>
        <v>0</v>
      </c>
    </row>
    <row r="43" spans="1:8">
      <c r="A43">
        <f>[1]Master!A43</f>
        <v>43</v>
      </c>
      <c r="B43" s="16" t="s">
        <v>81</v>
      </c>
      <c r="F43" s="50">
        <f t="shared" si="0"/>
        <v>0</v>
      </c>
      <c r="G43" s="93">
        <f>In!V43-Out!V43</f>
        <v>0</v>
      </c>
      <c r="H43" s="99">
        <f t="shared" si="1"/>
        <v>0</v>
      </c>
    </row>
    <row r="44" spans="1:8">
      <c r="A44">
        <f>[1]Master!A44</f>
        <v>44</v>
      </c>
      <c r="B44" s="16" t="s">
        <v>80</v>
      </c>
      <c r="F44" s="50">
        <f t="shared" si="0"/>
        <v>0</v>
      </c>
      <c r="G44" s="93">
        <f>In!V44-Out!V44</f>
        <v>0</v>
      </c>
      <c r="H44" s="99">
        <f t="shared" si="1"/>
        <v>0</v>
      </c>
    </row>
    <row r="45" spans="1:8">
      <c r="A45">
        <f>[1]Master!A45</f>
        <v>45</v>
      </c>
      <c r="B45" s="16" t="s">
        <v>79</v>
      </c>
      <c r="F45" s="50">
        <f t="shared" si="0"/>
        <v>0</v>
      </c>
      <c r="G45" s="93">
        <f>In!V45-Out!V45</f>
        <v>0</v>
      </c>
      <c r="H45" s="99">
        <f t="shared" si="1"/>
        <v>0</v>
      </c>
    </row>
    <row r="46" spans="1:8">
      <c r="A46">
        <f>[1]Master!A46</f>
        <v>46</v>
      </c>
      <c r="B46" s="16" t="s">
        <v>82</v>
      </c>
      <c r="F46" s="50">
        <f t="shared" si="0"/>
        <v>0</v>
      </c>
      <c r="G46" s="93">
        <f>In!V46-Out!V46</f>
        <v>0</v>
      </c>
      <c r="H46" s="99">
        <f t="shared" si="1"/>
        <v>0</v>
      </c>
    </row>
    <row r="47" spans="1:8">
      <c r="A47">
        <f>[1]Master!A47</f>
        <v>47</v>
      </c>
      <c r="B47" s="16" t="s">
        <v>163</v>
      </c>
      <c r="F47" s="50">
        <f t="shared" si="0"/>
        <v>0</v>
      </c>
      <c r="G47" s="93">
        <f>In!V47-Out!V47</f>
        <v>0</v>
      </c>
      <c r="H47" s="99">
        <f t="shared" si="1"/>
        <v>0</v>
      </c>
    </row>
    <row r="48" spans="1:8">
      <c r="A48">
        <f>[1]Master!A48</f>
        <v>48</v>
      </c>
      <c r="B48" s="16" t="s">
        <v>164</v>
      </c>
      <c r="F48" s="50">
        <f t="shared" si="0"/>
        <v>0</v>
      </c>
      <c r="G48" s="93">
        <f>In!V48-Out!V48</f>
        <v>0</v>
      </c>
      <c r="H48" s="99">
        <f t="shared" si="1"/>
        <v>0</v>
      </c>
    </row>
    <row r="49" spans="1:8">
      <c r="A49">
        <f>[1]Master!A49</f>
        <v>49</v>
      </c>
      <c r="B49" s="16" t="s">
        <v>88</v>
      </c>
      <c r="F49" s="50">
        <f t="shared" si="0"/>
        <v>0</v>
      </c>
      <c r="G49" s="93">
        <f>In!V49-Out!V49</f>
        <v>0</v>
      </c>
      <c r="H49" s="99">
        <f t="shared" si="1"/>
        <v>0</v>
      </c>
    </row>
    <row r="50" spans="1:8">
      <c r="A50">
        <f>[1]Master!A50</f>
        <v>50</v>
      </c>
      <c r="B50" s="16" t="s">
        <v>89</v>
      </c>
      <c r="F50" s="50">
        <f t="shared" si="0"/>
        <v>0</v>
      </c>
      <c r="G50" s="93">
        <f>In!V50-Out!V50</f>
        <v>0</v>
      </c>
      <c r="H50" s="99">
        <f t="shared" si="1"/>
        <v>0</v>
      </c>
    </row>
    <row r="51" spans="1:8">
      <c r="A51">
        <f>[1]Master!A51</f>
        <v>51</v>
      </c>
      <c r="B51" s="16" t="s">
        <v>65</v>
      </c>
      <c r="F51" s="50">
        <f t="shared" si="0"/>
        <v>0</v>
      </c>
      <c r="G51" s="93">
        <f>In!V51-Out!V51</f>
        <v>0</v>
      </c>
      <c r="H51" s="99">
        <f t="shared" si="1"/>
        <v>0</v>
      </c>
    </row>
    <row r="52" spans="1:8">
      <c r="A52">
        <f>[1]Master!A52</f>
        <v>52</v>
      </c>
      <c r="B52" s="16" t="s">
        <v>70</v>
      </c>
      <c r="F52" s="50">
        <f t="shared" si="0"/>
        <v>0</v>
      </c>
      <c r="G52" s="93">
        <f>In!V52-Out!V52</f>
        <v>0</v>
      </c>
      <c r="H52" s="99">
        <f t="shared" si="1"/>
        <v>0</v>
      </c>
    </row>
    <row r="53" spans="1:8">
      <c r="A53">
        <f>[1]Master!A53</f>
        <v>53</v>
      </c>
      <c r="B53" s="16" t="s">
        <v>112</v>
      </c>
      <c r="F53" s="50">
        <f t="shared" si="0"/>
        <v>0</v>
      </c>
      <c r="G53" s="93">
        <f>In!V53-Out!V53</f>
        <v>0</v>
      </c>
      <c r="H53" s="99">
        <f t="shared" si="1"/>
        <v>0</v>
      </c>
    </row>
    <row r="54" spans="1:8">
      <c r="A54">
        <f>[1]Master!A54</f>
        <v>54</v>
      </c>
      <c r="B54" s="16" t="s">
        <v>69</v>
      </c>
      <c r="F54" s="50">
        <f t="shared" si="0"/>
        <v>0</v>
      </c>
      <c r="G54" s="93">
        <f>In!V54-Out!V54</f>
        <v>0</v>
      </c>
      <c r="H54" s="99">
        <f t="shared" si="1"/>
        <v>0</v>
      </c>
    </row>
    <row r="55" spans="1:8">
      <c r="A55">
        <f>[1]Master!A55</f>
        <v>55</v>
      </c>
      <c r="B55" s="16" t="s">
        <v>58</v>
      </c>
      <c r="F55" s="50">
        <f t="shared" si="0"/>
        <v>0</v>
      </c>
      <c r="G55" s="93">
        <f>In!V55-Out!V55</f>
        <v>0</v>
      </c>
      <c r="H55" s="99">
        <f t="shared" si="1"/>
        <v>0</v>
      </c>
    </row>
    <row r="56" spans="1:8">
      <c r="A56">
        <f>[1]Master!A56</f>
        <v>56</v>
      </c>
      <c r="B56" s="16" t="s">
        <v>57</v>
      </c>
      <c r="F56" s="50">
        <f t="shared" si="0"/>
        <v>0</v>
      </c>
      <c r="G56" s="93">
        <f>In!V56-Out!V56</f>
        <v>0</v>
      </c>
      <c r="H56" s="99">
        <f t="shared" si="1"/>
        <v>0</v>
      </c>
    </row>
    <row r="57" spans="1:8">
      <c r="A57">
        <f>[1]Master!A57</f>
        <v>57</v>
      </c>
      <c r="B57" s="16" t="s">
        <v>59</v>
      </c>
      <c r="F57" s="50">
        <f t="shared" si="0"/>
        <v>0</v>
      </c>
      <c r="G57" s="93">
        <f>In!V57-Out!V57</f>
        <v>0</v>
      </c>
      <c r="H57" s="99">
        <f t="shared" si="1"/>
        <v>0</v>
      </c>
    </row>
    <row r="58" spans="1:8">
      <c r="A58">
        <f>[1]Master!A58</f>
        <v>58</v>
      </c>
      <c r="B58" s="16" t="s">
        <v>167</v>
      </c>
      <c r="F58" s="50">
        <f t="shared" si="0"/>
        <v>0</v>
      </c>
      <c r="G58" s="93">
        <f>In!V58-Out!V58</f>
        <v>0</v>
      </c>
      <c r="H58" s="99">
        <f t="shared" si="1"/>
        <v>0</v>
      </c>
    </row>
    <row r="59" spans="1:8">
      <c r="A59">
        <f>[1]Master!A59</f>
        <v>59</v>
      </c>
      <c r="B59" s="16" t="s">
        <v>290</v>
      </c>
      <c r="F59" s="50">
        <f t="shared" si="0"/>
        <v>0</v>
      </c>
      <c r="G59" s="93">
        <f>In!V59-Out!V59</f>
        <v>0</v>
      </c>
      <c r="H59" s="99">
        <f t="shared" si="1"/>
        <v>0</v>
      </c>
    </row>
    <row r="60" spans="1:8">
      <c r="A60">
        <f>[1]Master!A60</f>
        <v>60</v>
      </c>
      <c r="B60" s="16" t="s">
        <v>291</v>
      </c>
      <c r="F60" s="50">
        <f t="shared" si="0"/>
        <v>0</v>
      </c>
      <c r="G60" s="93">
        <f>In!V60-Out!V60</f>
        <v>0</v>
      </c>
      <c r="H60" s="99">
        <f t="shared" si="1"/>
        <v>0</v>
      </c>
    </row>
    <row r="61" spans="1:8">
      <c r="A61">
        <f>[1]Master!A61</f>
        <v>61</v>
      </c>
      <c r="B61" s="16" t="s">
        <v>108</v>
      </c>
      <c r="F61" s="50">
        <f t="shared" si="0"/>
        <v>0</v>
      </c>
      <c r="G61" s="93">
        <f>In!V61-Out!V61</f>
        <v>0</v>
      </c>
      <c r="H61" s="99">
        <f t="shared" si="1"/>
        <v>0</v>
      </c>
    </row>
    <row r="62" spans="1:8">
      <c r="A62">
        <f>[1]Master!A62</f>
        <v>62</v>
      </c>
      <c r="B62" s="16" t="s">
        <v>68</v>
      </c>
      <c r="F62" s="50">
        <f t="shared" si="0"/>
        <v>0</v>
      </c>
      <c r="G62" s="93">
        <f>In!V62-Out!V62</f>
        <v>0</v>
      </c>
      <c r="H62" s="99">
        <f t="shared" si="1"/>
        <v>0</v>
      </c>
    </row>
    <row r="63" spans="1:8">
      <c r="A63">
        <f>[1]Master!A63</f>
        <v>63</v>
      </c>
      <c r="B63" s="16" t="s">
        <v>137</v>
      </c>
      <c r="F63" s="50">
        <f t="shared" si="0"/>
        <v>0</v>
      </c>
      <c r="G63" s="93">
        <f>In!V63-Out!V63</f>
        <v>0</v>
      </c>
      <c r="H63" s="99">
        <f t="shared" si="1"/>
        <v>0</v>
      </c>
    </row>
    <row r="64" spans="1:8">
      <c r="A64">
        <f>[1]Master!A64</f>
        <v>64</v>
      </c>
      <c r="B64" s="16" t="s">
        <v>62</v>
      </c>
      <c r="F64" s="50">
        <f t="shared" si="0"/>
        <v>0</v>
      </c>
      <c r="G64" s="93">
        <f>In!V64-Out!V64</f>
        <v>0</v>
      </c>
      <c r="H64" s="99">
        <f t="shared" si="1"/>
        <v>0</v>
      </c>
    </row>
    <row r="65" spans="1:8">
      <c r="A65">
        <f>[1]Master!A65</f>
        <v>65</v>
      </c>
      <c r="B65" s="16" t="s">
        <v>64</v>
      </c>
      <c r="F65" s="50">
        <f t="shared" si="0"/>
        <v>0</v>
      </c>
      <c r="G65" s="93">
        <f>In!V65-Out!V65</f>
        <v>0</v>
      </c>
      <c r="H65" s="99">
        <f t="shared" si="1"/>
        <v>0</v>
      </c>
    </row>
    <row r="66" spans="1:8">
      <c r="A66">
        <f>[1]Master!A66</f>
        <v>66</v>
      </c>
      <c r="B66" s="16" t="s">
        <v>74</v>
      </c>
      <c r="F66" s="50">
        <f t="shared" si="0"/>
        <v>0</v>
      </c>
      <c r="G66" s="93">
        <f>In!V66-Out!V66</f>
        <v>0</v>
      </c>
      <c r="H66" s="99">
        <f t="shared" si="1"/>
        <v>0</v>
      </c>
    </row>
    <row r="67" spans="1:8">
      <c r="A67">
        <f>[1]Master!A67</f>
        <v>67</v>
      </c>
      <c r="B67" s="16" t="s">
        <v>75</v>
      </c>
      <c r="F67" s="50">
        <f t="shared" si="0"/>
        <v>0</v>
      </c>
      <c r="G67" s="93">
        <f>In!V67-Out!V67</f>
        <v>0</v>
      </c>
      <c r="H67" s="99">
        <f t="shared" si="1"/>
        <v>0</v>
      </c>
    </row>
    <row r="68" spans="1:8">
      <c r="A68">
        <f>[1]Master!A68</f>
        <v>68</v>
      </c>
      <c r="B68" s="16" t="s">
        <v>5</v>
      </c>
      <c r="F68" s="50">
        <f t="shared" si="0"/>
        <v>0</v>
      </c>
      <c r="G68" s="93">
        <f>In!V68-Out!V68</f>
        <v>0</v>
      </c>
      <c r="H68" s="99">
        <f t="shared" si="1"/>
        <v>0</v>
      </c>
    </row>
    <row r="69" spans="1:8">
      <c r="A69">
        <f>[1]Master!A69</f>
        <v>69</v>
      </c>
      <c r="B69" s="16" t="s">
        <v>7</v>
      </c>
      <c r="F69" s="50">
        <f t="shared" si="0"/>
        <v>0</v>
      </c>
      <c r="G69" s="93">
        <f>In!V69-Out!V69</f>
        <v>0</v>
      </c>
      <c r="H69" s="99">
        <f t="shared" si="1"/>
        <v>0</v>
      </c>
    </row>
    <row r="70" spans="1:8">
      <c r="A70">
        <f>[1]Master!A70</f>
        <v>70</v>
      </c>
      <c r="B70" s="16" t="s">
        <v>6</v>
      </c>
      <c r="F70" s="50">
        <f t="shared" si="0"/>
        <v>0</v>
      </c>
      <c r="G70" s="93">
        <f>In!V70-Out!V70</f>
        <v>0</v>
      </c>
      <c r="H70" s="99">
        <f t="shared" si="1"/>
        <v>0</v>
      </c>
    </row>
    <row r="71" spans="1:8">
      <c r="A71">
        <f>[1]Master!A71</f>
        <v>71</v>
      </c>
      <c r="B71" s="16" t="s">
        <v>73</v>
      </c>
      <c r="F71" s="50">
        <f t="shared" ref="F71:F134" si="2">D71-C71</f>
        <v>0</v>
      </c>
      <c r="G71" s="93">
        <f>In!V71-Out!V71</f>
        <v>0</v>
      </c>
      <c r="H71" s="99">
        <f t="shared" ref="H71:H134" si="3">G71*C71</f>
        <v>0</v>
      </c>
    </row>
    <row r="72" spans="1:8">
      <c r="A72">
        <f>[1]Master!A72</f>
        <v>72</v>
      </c>
      <c r="B72" s="16" t="s">
        <v>72</v>
      </c>
      <c r="F72" s="50">
        <f t="shared" si="2"/>
        <v>0</v>
      </c>
      <c r="G72" s="93">
        <f>In!V72-Out!V72</f>
        <v>0</v>
      </c>
      <c r="H72" s="99">
        <f t="shared" si="3"/>
        <v>0</v>
      </c>
    </row>
    <row r="73" spans="1:8">
      <c r="A73">
        <f>[1]Master!A73</f>
        <v>73</v>
      </c>
      <c r="B73" s="16" t="s">
        <v>71</v>
      </c>
      <c r="F73" s="50">
        <f t="shared" si="2"/>
        <v>0</v>
      </c>
      <c r="G73" s="93">
        <f>In!V73-Out!V73</f>
        <v>0</v>
      </c>
      <c r="H73" s="99">
        <f t="shared" si="3"/>
        <v>0</v>
      </c>
    </row>
    <row r="74" spans="1:8">
      <c r="A74">
        <f>[1]Master!A74</f>
        <v>74</v>
      </c>
      <c r="B74" s="16" t="s">
        <v>41</v>
      </c>
      <c r="F74" s="50">
        <f t="shared" si="2"/>
        <v>0</v>
      </c>
      <c r="G74" s="93">
        <f>In!V74-Out!V74</f>
        <v>0</v>
      </c>
      <c r="H74" s="99">
        <f t="shared" si="3"/>
        <v>0</v>
      </c>
    </row>
    <row r="75" spans="1:8">
      <c r="A75">
        <f>[1]Master!A75</f>
        <v>75</v>
      </c>
      <c r="B75" s="16" t="s">
        <v>42</v>
      </c>
      <c r="F75" s="50">
        <f t="shared" si="2"/>
        <v>0</v>
      </c>
      <c r="G75" s="93">
        <f>In!V75-Out!V75</f>
        <v>0</v>
      </c>
      <c r="H75" s="99">
        <f t="shared" si="3"/>
        <v>0</v>
      </c>
    </row>
    <row r="76" spans="1:8">
      <c r="A76">
        <f>[1]Master!A76</f>
        <v>76</v>
      </c>
      <c r="B76" s="16" t="s">
        <v>110</v>
      </c>
      <c r="F76" s="50">
        <f t="shared" si="2"/>
        <v>0</v>
      </c>
      <c r="G76" s="93">
        <f>In!V76-Out!V76</f>
        <v>0</v>
      </c>
      <c r="H76" s="99">
        <f t="shared" si="3"/>
        <v>0</v>
      </c>
    </row>
    <row r="77" spans="1:8">
      <c r="A77">
        <f>[1]Master!A77</f>
        <v>77</v>
      </c>
      <c r="B77" s="16" t="s">
        <v>109</v>
      </c>
      <c r="F77" s="50">
        <f t="shared" si="2"/>
        <v>0</v>
      </c>
      <c r="G77" s="93">
        <f>In!V77-Out!V77</f>
        <v>0</v>
      </c>
      <c r="H77" s="99">
        <f t="shared" si="3"/>
        <v>0</v>
      </c>
    </row>
    <row r="78" spans="1:8">
      <c r="A78">
        <f>[1]Master!A78</f>
        <v>78</v>
      </c>
      <c r="B78" s="16" t="s">
        <v>111</v>
      </c>
      <c r="F78" s="50">
        <f t="shared" si="2"/>
        <v>0</v>
      </c>
      <c r="G78" s="93">
        <f>In!V78-Out!V78</f>
        <v>0</v>
      </c>
      <c r="H78" s="99">
        <f t="shared" si="3"/>
        <v>0</v>
      </c>
    </row>
    <row r="79" spans="1:8">
      <c r="A79">
        <f>[1]Master!A79</f>
        <v>79</v>
      </c>
      <c r="B79" s="16" t="s">
        <v>138</v>
      </c>
      <c r="F79" s="50">
        <f t="shared" si="2"/>
        <v>0</v>
      </c>
      <c r="G79" s="93">
        <f>In!V79-Out!V79</f>
        <v>0</v>
      </c>
      <c r="H79" s="99">
        <f t="shared" si="3"/>
        <v>0</v>
      </c>
    </row>
    <row r="80" spans="1:8">
      <c r="A80">
        <f>[1]Master!A80</f>
        <v>80</v>
      </c>
      <c r="B80" s="16" t="s">
        <v>139</v>
      </c>
      <c r="F80" s="50">
        <f t="shared" si="2"/>
        <v>0</v>
      </c>
      <c r="G80" s="93">
        <f>In!V80-Out!V80</f>
        <v>0</v>
      </c>
      <c r="H80" s="99">
        <f t="shared" si="3"/>
        <v>0</v>
      </c>
    </row>
    <row r="81" spans="1:8">
      <c r="A81">
        <f>[1]Master!A81</f>
        <v>81</v>
      </c>
      <c r="B81" s="16" t="s">
        <v>192</v>
      </c>
      <c r="F81" s="50">
        <f t="shared" si="2"/>
        <v>0</v>
      </c>
      <c r="G81" s="93">
        <f>In!V81-Out!V81</f>
        <v>0</v>
      </c>
      <c r="H81" s="99">
        <f t="shared" si="3"/>
        <v>0</v>
      </c>
    </row>
    <row r="82" spans="1:8">
      <c r="A82">
        <f>[1]Master!A82</f>
        <v>82</v>
      </c>
      <c r="B82" s="16" t="s">
        <v>101</v>
      </c>
      <c r="F82" s="50">
        <f t="shared" si="2"/>
        <v>0</v>
      </c>
      <c r="G82" s="93">
        <f>In!V82-Out!V82</f>
        <v>0</v>
      </c>
      <c r="H82" s="99">
        <f t="shared" si="3"/>
        <v>0</v>
      </c>
    </row>
    <row r="83" spans="1:8">
      <c r="A83">
        <f>[1]Master!A83</f>
        <v>83</v>
      </c>
      <c r="B83" s="16" t="s">
        <v>100</v>
      </c>
      <c r="F83" s="50">
        <f t="shared" si="2"/>
        <v>0</v>
      </c>
      <c r="G83" s="93">
        <f>In!V83-Out!V83</f>
        <v>0</v>
      </c>
      <c r="H83" s="99">
        <f t="shared" si="3"/>
        <v>0</v>
      </c>
    </row>
    <row r="84" spans="1:8">
      <c r="A84">
        <f>[1]Master!A84</f>
        <v>84</v>
      </c>
      <c r="B84" s="16" t="s">
        <v>99</v>
      </c>
      <c r="F84" s="50">
        <f t="shared" si="2"/>
        <v>0</v>
      </c>
      <c r="G84" s="93">
        <f>In!V84-Out!V84</f>
        <v>0</v>
      </c>
      <c r="H84" s="99">
        <f t="shared" si="3"/>
        <v>0</v>
      </c>
    </row>
    <row r="85" spans="1:8">
      <c r="A85">
        <f>[1]Master!A85</f>
        <v>85</v>
      </c>
      <c r="B85" s="16" t="s">
        <v>102</v>
      </c>
      <c r="F85" s="50">
        <f t="shared" si="2"/>
        <v>0</v>
      </c>
      <c r="G85" s="93">
        <f>In!V85-Out!V85</f>
        <v>0</v>
      </c>
      <c r="H85" s="99">
        <f t="shared" si="3"/>
        <v>0</v>
      </c>
    </row>
    <row r="86" spans="1:8">
      <c r="A86">
        <f>[1]Master!A86</f>
        <v>86</v>
      </c>
      <c r="B86" s="16" t="s">
        <v>98</v>
      </c>
      <c r="F86" s="50">
        <f t="shared" si="2"/>
        <v>0</v>
      </c>
      <c r="G86" s="93">
        <f>In!V86-Out!V86</f>
        <v>0</v>
      </c>
      <c r="H86" s="99">
        <f t="shared" si="3"/>
        <v>0</v>
      </c>
    </row>
    <row r="87" spans="1:8">
      <c r="A87">
        <f>[1]Master!A87</f>
        <v>87</v>
      </c>
      <c r="B87" s="16" t="s">
        <v>97</v>
      </c>
      <c r="F87" s="50">
        <f t="shared" si="2"/>
        <v>0</v>
      </c>
      <c r="G87" s="93">
        <f>In!V87-Out!V87</f>
        <v>0</v>
      </c>
      <c r="H87" s="99">
        <f t="shared" si="3"/>
        <v>0</v>
      </c>
    </row>
    <row r="88" spans="1:8">
      <c r="A88">
        <f>[1]Master!A88</f>
        <v>88</v>
      </c>
      <c r="B88" s="16" t="s">
        <v>96</v>
      </c>
      <c r="F88" s="50">
        <f t="shared" si="2"/>
        <v>0</v>
      </c>
      <c r="G88" s="93">
        <f>In!V88-Out!V88</f>
        <v>0</v>
      </c>
      <c r="H88" s="99">
        <f t="shared" si="3"/>
        <v>0</v>
      </c>
    </row>
    <row r="89" spans="1:8">
      <c r="A89">
        <f>[1]Master!A89</f>
        <v>89</v>
      </c>
      <c r="B89" s="16" t="s">
        <v>140</v>
      </c>
      <c r="F89" s="50">
        <f t="shared" si="2"/>
        <v>0</v>
      </c>
      <c r="G89" s="93">
        <f>In!V89-Out!V89</f>
        <v>0</v>
      </c>
      <c r="H89" s="99">
        <f t="shared" si="3"/>
        <v>0</v>
      </c>
    </row>
    <row r="90" spans="1:8">
      <c r="A90">
        <f>[1]Master!A90</f>
        <v>90</v>
      </c>
      <c r="B90" s="16" t="s">
        <v>95</v>
      </c>
      <c r="F90" s="50">
        <f t="shared" si="2"/>
        <v>0</v>
      </c>
      <c r="G90" s="93">
        <f>In!V90-Out!V90</f>
        <v>0</v>
      </c>
      <c r="H90" s="99">
        <f t="shared" si="3"/>
        <v>0</v>
      </c>
    </row>
    <row r="91" spans="1:8">
      <c r="A91">
        <f>[1]Master!A91</f>
        <v>91</v>
      </c>
      <c r="B91" s="16" t="s">
        <v>141</v>
      </c>
      <c r="F91" s="50">
        <f t="shared" si="2"/>
        <v>0</v>
      </c>
      <c r="G91" s="93">
        <f>In!V91-Out!V91</f>
        <v>0</v>
      </c>
      <c r="H91" s="99">
        <f t="shared" si="3"/>
        <v>0</v>
      </c>
    </row>
    <row r="92" spans="1:8">
      <c r="A92">
        <f>[1]Master!A92</f>
        <v>92</v>
      </c>
      <c r="B92" s="16" t="s">
        <v>142</v>
      </c>
      <c r="F92" s="50">
        <f t="shared" si="2"/>
        <v>0</v>
      </c>
      <c r="G92" s="93">
        <f>In!V92-Out!V92</f>
        <v>0</v>
      </c>
      <c r="H92" s="99">
        <f t="shared" si="3"/>
        <v>0</v>
      </c>
    </row>
    <row r="93" spans="1:8">
      <c r="A93">
        <f>[1]Master!A93</f>
        <v>93</v>
      </c>
      <c r="B93" s="16" t="s">
        <v>143</v>
      </c>
      <c r="F93" s="50">
        <f t="shared" si="2"/>
        <v>0</v>
      </c>
      <c r="G93" s="93">
        <f>In!V93-Out!V93</f>
        <v>0</v>
      </c>
      <c r="H93" s="99">
        <f t="shared" si="3"/>
        <v>0</v>
      </c>
    </row>
    <row r="94" spans="1:8">
      <c r="A94">
        <f>[1]Master!A94</f>
        <v>94</v>
      </c>
      <c r="B94" s="16" t="s">
        <v>144</v>
      </c>
      <c r="F94" s="50">
        <f t="shared" si="2"/>
        <v>0</v>
      </c>
      <c r="G94" s="93">
        <f>In!V94-Out!V94</f>
        <v>0</v>
      </c>
      <c r="H94" s="99">
        <f t="shared" si="3"/>
        <v>0</v>
      </c>
    </row>
    <row r="95" spans="1:8">
      <c r="A95">
        <f>[1]Master!A95</f>
        <v>95</v>
      </c>
      <c r="B95" s="16" t="s">
        <v>157</v>
      </c>
      <c r="F95" s="50">
        <f t="shared" si="2"/>
        <v>0</v>
      </c>
      <c r="G95" s="93">
        <f>In!V95-Out!V95</f>
        <v>0</v>
      </c>
      <c r="H95" s="99">
        <f t="shared" si="3"/>
        <v>0</v>
      </c>
    </row>
    <row r="96" spans="1:8">
      <c r="A96">
        <f>[1]Master!A96</f>
        <v>96</v>
      </c>
      <c r="B96" s="16" t="s">
        <v>156</v>
      </c>
      <c r="F96" s="50">
        <f t="shared" si="2"/>
        <v>0</v>
      </c>
      <c r="G96" s="93">
        <f>In!V96-Out!V96</f>
        <v>0</v>
      </c>
      <c r="H96" s="99">
        <f t="shared" si="3"/>
        <v>0</v>
      </c>
    </row>
    <row r="97" spans="1:8">
      <c r="A97">
        <f>[1]Master!A97</f>
        <v>97</v>
      </c>
      <c r="B97" s="16" t="s">
        <v>147</v>
      </c>
      <c r="F97" s="50">
        <f t="shared" si="2"/>
        <v>0</v>
      </c>
      <c r="G97" s="93">
        <f>In!V97-Out!V97</f>
        <v>0</v>
      </c>
      <c r="H97" s="99">
        <f t="shared" si="3"/>
        <v>0</v>
      </c>
    </row>
    <row r="98" spans="1:8">
      <c r="A98">
        <f>[1]Master!A98</f>
        <v>98</v>
      </c>
      <c r="B98" s="16" t="s">
        <v>145</v>
      </c>
      <c r="F98" s="50">
        <f t="shared" si="2"/>
        <v>0</v>
      </c>
      <c r="G98" s="93">
        <f>In!V98-Out!V98</f>
        <v>0</v>
      </c>
      <c r="H98" s="99">
        <f t="shared" si="3"/>
        <v>0</v>
      </c>
    </row>
    <row r="99" spans="1:8">
      <c r="A99">
        <f>[1]Master!A99</f>
        <v>99</v>
      </c>
      <c r="B99" s="16" t="s">
        <v>160</v>
      </c>
      <c r="F99" s="50">
        <f t="shared" si="2"/>
        <v>0</v>
      </c>
      <c r="G99" s="93">
        <f>In!V99-Out!V99</f>
        <v>0</v>
      </c>
      <c r="H99" s="99">
        <f t="shared" si="3"/>
        <v>0</v>
      </c>
    </row>
    <row r="100" spans="1:8">
      <c r="A100">
        <f>[1]Master!A100</f>
        <v>100</v>
      </c>
      <c r="B100" s="16" t="s">
        <v>159</v>
      </c>
      <c r="F100" s="50">
        <f t="shared" si="2"/>
        <v>0</v>
      </c>
      <c r="G100" s="93">
        <f>In!V100-Out!V100</f>
        <v>0</v>
      </c>
      <c r="H100" s="99">
        <f t="shared" si="3"/>
        <v>0</v>
      </c>
    </row>
    <row r="101" spans="1:8">
      <c r="A101">
        <f>[1]Master!A101</f>
        <v>101</v>
      </c>
      <c r="B101" s="16" t="s">
        <v>146</v>
      </c>
      <c r="F101" s="50">
        <f t="shared" si="2"/>
        <v>0</v>
      </c>
      <c r="G101" s="93">
        <f>In!V101-Out!V101</f>
        <v>0</v>
      </c>
      <c r="H101" s="99">
        <f t="shared" si="3"/>
        <v>0</v>
      </c>
    </row>
    <row r="102" spans="1:8">
      <c r="A102">
        <f>[1]Master!A102</f>
        <v>102</v>
      </c>
      <c r="B102" s="16" t="s">
        <v>161</v>
      </c>
      <c r="F102" s="50">
        <f t="shared" si="2"/>
        <v>0</v>
      </c>
      <c r="G102" s="93">
        <f>In!V102-Out!V102</f>
        <v>0</v>
      </c>
      <c r="H102" s="99">
        <f t="shared" si="3"/>
        <v>0</v>
      </c>
    </row>
    <row r="103" spans="1:8">
      <c r="A103">
        <f>[1]Master!A103</f>
        <v>103</v>
      </c>
      <c r="B103" s="16" t="s">
        <v>168</v>
      </c>
      <c r="F103" s="50">
        <f t="shared" si="2"/>
        <v>0</v>
      </c>
      <c r="G103" s="93">
        <f>In!V103-Out!V103</f>
        <v>0</v>
      </c>
      <c r="H103" s="99">
        <f t="shared" si="3"/>
        <v>0</v>
      </c>
    </row>
    <row r="104" spans="1:8">
      <c r="A104">
        <f>[1]Master!A104</f>
        <v>104</v>
      </c>
      <c r="B104" s="16" t="s">
        <v>265</v>
      </c>
      <c r="F104" s="50">
        <f t="shared" si="2"/>
        <v>0</v>
      </c>
      <c r="G104" s="93">
        <f>In!V104-Out!V104</f>
        <v>0</v>
      </c>
      <c r="H104" s="99">
        <f t="shared" si="3"/>
        <v>0</v>
      </c>
    </row>
    <row r="105" spans="1:8">
      <c r="A105">
        <f>[1]Master!A105</f>
        <v>105</v>
      </c>
      <c r="B105" s="16" t="s">
        <v>158</v>
      </c>
      <c r="F105" s="50">
        <f t="shared" si="2"/>
        <v>0</v>
      </c>
      <c r="G105" s="93">
        <f>In!V105-Out!V105</f>
        <v>0</v>
      </c>
      <c r="H105" s="99">
        <f t="shared" si="3"/>
        <v>0</v>
      </c>
    </row>
    <row r="106" spans="1:8">
      <c r="A106">
        <f>[1]Master!A106</f>
        <v>106</v>
      </c>
      <c r="B106" s="16" t="s">
        <v>266</v>
      </c>
      <c r="F106" s="50">
        <f t="shared" si="2"/>
        <v>0</v>
      </c>
      <c r="G106" s="93">
        <f>In!V106-Out!V106</f>
        <v>0</v>
      </c>
      <c r="H106" s="99">
        <f t="shared" si="3"/>
        <v>0</v>
      </c>
    </row>
    <row r="107" spans="1:8">
      <c r="A107">
        <f>[1]Master!A107</f>
        <v>107</v>
      </c>
      <c r="B107" s="16" t="s">
        <v>148</v>
      </c>
      <c r="F107" s="50">
        <f t="shared" si="2"/>
        <v>0</v>
      </c>
      <c r="G107" s="93">
        <f>In!V107-Out!V107</f>
        <v>0</v>
      </c>
      <c r="H107" s="99">
        <f t="shared" si="3"/>
        <v>0</v>
      </c>
    </row>
    <row r="108" spans="1:8">
      <c r="A108">
        <f>[1]Master!A108</f>
        <v>108</v>
      </c>
      <c r="B108" s="16" t="s">
        <v>282</v>
      </c>
      <c r="F108" s="50">
        <f t="shared" si="2"/>
        <v>0</v>
      </c>
      <c r="G108" s="93">
        <f>In!V108-Out!V108</f>
        <v>0</v>
      </c>
      <c r="H108" s="99">
        <f t="shared" si="3"/>
        <v>0</v>
      </c>
    </row>
    <row r="109" spans="1:8">
      <c r="A109">
        <f>[1]Master!A109</f>
        <v>109</v>
      </c>
      <c r="B109" s="16" t="s">
        <v>292</v>
      </c>
      <c r="F109" s="50">
        <f t="shared" si="2"/>
        <v>0</v>
      </c>
      <c r="G109" s="93">
        <f>In!V109-Out!V109</f>
        <v>0</v>
      </c>
      <c r="H109" s="99">
        <f t="shared" si="3"/>
        <v>0</v>
      </c>
    </row>
    <row r="110" spans="1:8">
      <c r="A110">
        <f>[1]Master!A110</f>
        <v>110</v>
      </c>
      <c r="B110" s="16" t="s">
        <v>258</v>
      </c>
      <c r="F110" s="50">
        <f t="shared" si="2"/>
        <v>0</v>
      </c>
      <c r="G110" s="93">
        <f>In!V110-Out!V110</f>
        <v>0</v>
      </c>
      <c r="H110" s="99">
        <f t="shared" si="3"/>
        <v>0</v>
      </c>
    </row>
    <row r="111" spans="1:8">
      <c r="A111">
        <f>[1]Master!A111</f>
        <v>111</v>
      </c>
      <c r="B111" s="16" t="s">
        <v>267</v>
      </c>
      <c r="F111" s="50">
        <f t="shared" si="2"/>
        <v>0</v>
      </c>
      <c r="G111" s="93">
        <f>In!V111-Out!V111</f>
        <v>0</v>
      </c>
      <c r="H111" s="99">
        <f t="shared" si="3"/>
        <v>0</v>
      </c>
    </row>
    <row r="112" spans="1:8">
      <c r="A112">
        <f>[1]Master!A112</f>
        <v>112</v>
      </c>
      <c r="B112" s="16" t="s">
        <v>162</v>
      </c>
      <c r="F112" s="50">
        <f t="shared" si="2"/>
        <v>0</v>
      </c>
      <c r="G112" s="93">
        <f>In!V112-Out!V112</f>
        <v>0</v>
      </c>
      <c r="H112" s="99">
        <f t="shared" si="3"/>
        <v>0</v>
      </c>
    </row>
    <row r="113" spans="1:8">
      <c r="A113">
        <f>[1]Master!A113</f>
        <v>113</v>
      </c>
      <c r="B113" s="16" t="s">
        <v>193</v>
      </c>
      <c r="F113" s="50">
        <f t="shared" si="2"/>
        <v>0</v>
      </c>
      <c r="G113" s="93">
        <f>In!V113-Out!V113</f>
        <v>0</v>
      </c>
      <c r="H113" s="99">
        <f t="shared" si="3"/>
        <v>0</v>
      </c>
    </row>
    <row r="114" spans="1:8">
      <c r="A114">
        <f>[1]Master!A114</f>
        <v>114</v>
      </c>
      <c r="B114" s="16" t="s">
        <v>268</v>
      </c>
      <c r="F114" s="50">
        <f t="shared" si="2"/>
        <v>0</v>
      </c>
      <c r="G114" s="93">
        <f>In!V114-Out!V114</f>
        <v>0</v>
      </c>
      <c r="H114" s="99">
        <f t="shared" si="3"/>
        <v>0</v>
      </c>
    </row>
    <row r="115" spans="1:8">
      <c r="A115">
        <f>[1]Master!A115</f>
        <v>115</v>
      </c>
      <c r="B115" s="16" t="s">
        <v>269</v>
      </c>
      <c r="F115" s="50">
        <f t="shared" si="2"/>
        <v>0</v>
      </c>
      <c r="G115" s="93">
        <f>In!V115-Out!V115</f>
        <v>0</v>
      </c>
      <c r="H115" s="99">
        <f t="shared" si="3"/>
        <v>0</v>
      </c>
    </row>
    <row r="116" spans="1:8">
      <c r="A116">
        <f>[1]Master!A116</f>
        <v>116</v>
      </c>
      <c r="B116" s="16" t="s">
        <v>243</v>
      </c>
      <c r="F116" s="50">
        <f t="shared" si="2"/>
        <v>0</v>
      </c>
      <c r="G116" s="93">
        <f>In!V116-Out!V116</f>
        <v>0</v>
      </c>
      <c r="H116" s="99">
        <f t="shared" si="3"/>
        <v>0</v>
      </c>
    </row>
    <row r="117" spans="1:8">
      <c r="A117">
        <f>[1]Master!A117</f>
        <v>117</v>
      </c>
      <c r="B117" s="16" t="s">
        <v>270</v>
      </c>
      <c r="F117" s="50">
        <f t="shared" si="2"/>
        <v>0</v>
      </c>
      <c r="G117" s="93">
        <f>In!V117-Out!V117</f>
        <v>0</v>
      </c>
      <c r="H117" s="99">
        <f t="shared" si="3"/>
        <v>0</v>
      </c>
    </row>
    <row r="118" spans="1:8">
      <c r="A118">
        <f>[1]Master!A118</f>
        <v>118</v>
      </c>
      <c r="B118" s="97" t="s">
        <v>165</v>
      </c>
      <c r="F118" s="50">
        <f t="shared" si="2"/>
        <v>0</v>
      </c>
      <c r="G118" s="93">
        <f>In!V118-Out!V118</f>
        <v>0</v>
      </c>
      <c r="H118" s="99">
        <f t="shared" si="3"/>
        <v>0</v>
      </c>
    </row>
    <row r="119" spans="1:8">
      <c r="A119">
        <f>[1]Master!A119</f>
        <v>119</v>
      </c>
      <c r="B119" s="16" t="s">
        <v>293</v>
      </c>
      <c r="F119" s="50">
        <f t="shared" si="2"/>
        <v>0</v>
      </c>
      <c r="G119" s="93">
        <f>In!V119-Out!V119</f>
        <v>0</v>
      </c>
      <c r="H119" s="99">
        <f t="shared" si="3"/>
        <v>0</v>
      </c>
    </row>
    <row r="120" spans="1:8">
      <c r="A120">
        <f>[1]Master!A120</f>
        <v>120</v>
      </c>
      <c r="B120" s="16" t="s">
        <v>194</v>
      </c>
      <c r="F120" s="50">
        <f t="shared" si="2"/>
        <v>0</v>
      </c>
      <c r="G120" s="93">
        <f>In!V120-Out!V120</f>
        <v>0</v>
      </c>
      <c r="H120" s="99">
        <f t="shared" si="3"/>
        <v>0</v>
      </c>
    </row>
    <row r="121" spans="1:8">
      <c r="A121">
        <f>[1]Master!A121</f>
        <v>121</v>
      </c>
      <c r="B121" s="16" t="s">
        <v>294</v>
      </c>
      <c r="F121" s="50">
        <f t="shared" si="2"/>
        <v>0</v>
      </c>
      <c r="G121" s="93">
        <f>In!V121-Out!V121</f>
        <v>0</v>
      </c>
      <c r="H121" s="99">
        <f t="shared" si="3"/>
        <v>0</v>
      </c>
    </row>
    <row r="122" spans="1:8">
      <c r="A122">
        <f>[1]Master!A122</f>
        <v>122</v>
      </c>
      <c r="B122" s="16" t="s">
        <v>295</v>
      </c>
      <c r="F122" s="50">
        <f t="shared" si="2"/>
        <v>0</v>
      </c>
      <c r="G122" s="93">
        <f>In!V122-Out!V122</f>
        <v>0</v>
      </c>
      <c r="H122" s="99">
        <f t="shared" si="3"/>
        <v>0</v>
      </c>
    </row>
    <row r="123" spans="1:8">
      <c r="A123">
        <f>[1]Master!A123</f>
        <v>123</v>
      </c>
      <c r="B123" s="97" t="s">
        <v>296</v>
      </c>
      <c r="F123" s="50">
        <f t="shared" si="2"/>
        <v>0</v>
      </c>
      <c r="G123" s="93">
        <f>In!V123-Out!V123</f>
        <v>0</v>
      </c>
      <c r="H123" s="99">
        <f t="shared" si="3"/>
        <v>0</v>
      </c>
    </row>
    <row r="124" spans="1:8">
      <c r="A124">
        <f>[1]Master!A124</f>
        <v>124</v>
      </c>
      <c r="B124" s="16" t="s">
        <v>297</v>
      </c>
      <c r="F124" s="50">
        <f t="shared" si="2"/>
        <v>0</v>
      </c>
      <c r="G124" s="93">
        <f>In!V124-Out!V124</f>
        <v>0</v>
      </c>
      <c r="H124" s="99">
        <f t="shared" si="3"/>
        <v>0</v>
      </c>
    </row>
    <row r="125" spans="1:8">
      <c r="A125">
        <f>[1]Master!A125</f>
        <v>125</v>
      </c>
      <c r="B125" s="16" t="s">
        <v>201</v>
      </c>
      <c r="F125" s="50">
        <f t="shared" si="2"/>
        <v>0</v>
      </c>
      <c r="G125" s="93">
        <f>In!V125-Out!V125</f>
        <v>0</v>
      </c>
      <c r="H125" s="99">
        <f t="shared" si="3"/>
        <v>0</v>
      </c>
    </row>
    <row r="126" spans="1:8">
      <c r="A126">
        <f>[1]Master!A126</f>
        <v>126</v>
      </c>
      <c r="B126" s="16" t="s">
        <v>203</v>
      </c>
      <c r="F126" s="50">
        <f t="shared" si="2"/>
        <v>0</v>
      </c>
      <c r="G126" s="93">
        <f>In!V126-Out!V126</f>
        <v>0</v>
      </c>
      <c r="H126" s="99">
        <f t="shared" si="3"/>
        <v>0</v>
      </c>
    </row>
    <row r="127" spans="1:8">
      <c r="A127">
        <f>[1]Master!A127</f>
        <v>127</v>
      </c>
      <c r="B127" s="16" t="s">
        <v>235</v>
      </c>
      <c r="F127" s="50">
        <f t="shared" si="2"/>
        <v>0</v>
      </c>
      <c r="G127" s="93">
        <f>In!V127-Out!V127</f>
        <v>0</v>
      </c>
      <c r="H127" s="99">
        <f t="shared" si="3"/>
        <v>0</v>
      </c>
    </row>
    <row r="128" spans="1:8">
      <c r="A128">
        <f>[1]Master!A128</f>
        <v>128</v>
      </c>
      <c r="B128" s="16" t="s">
        <v>236</v>
      </c>
      <c r="F128" s="50">
        <f t="shared" si="2"/>
        <v>0</v>
      </c>
      <c r="G128" s="93">
        <f>In!V128-Out!V128</f>
        <v>0</v>
      </c>
      <c r="H128" s="99">
        <f t="shared" si="3"/>
        <v>0</v>
      </c>
    </row>
    <row r="129" spans="1:8">
      <c r="A129">
        <f>[1]Master!A129</f>
        <v>129</v>
      </c>
      <c r="B129" s="16" t="s">
        <v>279</v>
      </c>
      <c r="F129" s="50">
        <f t="shared" si="2"/>
        <v>0</v>
      </c>
      <c r="G129" s="93">
        <f>In!V129-Out!V129</f>
        <v>0</v>
      </c>
      <c r="H129" s="99">
        <f t="shared" si="3"/>
        <v>0</v>
      </c>
    </row>
    <row r="130" spans="1:8">
      <c r="A130">
        <f>[1]Master!A130</f>
        <v>130</v>
      </c>
      <c r="B130" s="16" t="s">
        <v>298</v>
      </c>
      <c r="F130" s="50">
        <f t="shared" si="2"/>
        <v>0</v>
      </c>
      <c r="G130" s="93">
        <f>In!V130-Out!V130</f>
        <v>0</v>
      </c>
      <c r="H130" s="99">
        <f t="shared" si="3"/>
        <v>0</v>
      </c>
    </row>
    <row r="131" spans="1:8">
      <c r="A131">
        <f>[1]Master!A131</f>
        <v>131</v>
      </c>
      <c r="B131" s="16" t="s">
        <v>299</v>
      </c>
      <c r="F131" s="50">
        <f t="shared" si="2"/>
        <v>0</v>
      </c>
      <c r="G131" s="93">
        <f>In!V131-Out!V131</f>
        <v>0</v>
      </c>
      <c r="H131" s="99">
        <f t="shared" si="3"/>
        <v>0</v>
      </c>
    </row>
    <row r="132" spans="1:8">
      <c r="A132">
        <f>[1]Master!A132</f>
        <v>132</v>
      </c>
      <c r="B132" s="16" t="s">
        <v>195</v>
      </c>
      <c r="F132" s="50">
        <f t="shared" si="2"/>
        <v>0</v>
      </c>
      <c r="G132" s="93">
        <f>In!V132-Out!V132</f>
        <v>0</v>
      </c>
      <c r="H132" s="99">
        <f t="shared" si="3"/>
        <v>0</v>
      </c>
    </row>
    <row r="133" spans="1:8">
      <c r="A133">
        <f>[1]Master!A133</f>
        <v>133</v>
      </c>
      <c r="B133" s="16" t="s">
        <v>196</v>
      </c>
      <c r="F133" s="50">
        <f t="shared" si="2"/>
        <v>0</v>
      </c>
      <c r="G133" s="93">
        <f>In!V133-Out!V133</f>
        <v>0</v>
      </c>
      <c r="H133" s="99">
        <f t="shared" si="3"/>
        <v>0</v>
      </c>
    </row>
    <row r="134" spans="1:8">
      <c r="A134">
        <f>[1]Master!A134</f>
        <v>134</v>
      </c>
      <c r="B134" s="16" t="s">
        <v>197</v>
      </c>
      <c r="F134" s="50">
        <f t="shared" si="2"/>
        <v>0</v>
      </c>
      <c r="G134" s="93">
        <f>In!V134-Out!V134</f>
        <v>0</v>
      </c>
      <c r="H134" s="99">
        <f t="shared" si="3"/>
        <v>0</v>
      </c>
    </row>
    <row r="135" spans="1:8">
      <c r="A135">
        <f>[1]Master!A135</f>
        <v>135</v>
      </c>
      <c r="B135" s="16" t="s">
        <v>300</v>
      </c>
      <c r="F135" s="50">
        <f t="shared" ref="F135:F198" si="4">D135-C135</f>
        <v>0</v>
      </c>
      <c r="G135" s="93">
        <f>In!V135-Out!V135</f>
        <v>0</v>
      </c>
      <c r="H135" s="99">
        <f t="shared" ref="H135:H198" si="5">G135*C135</f>
        <v>0</v>
      </c>
    </row>
    <row r="136" spans="1:8">
      <c r="A136">
        <f>[1]Master!A136</f>
        <v>136</v>
      </c>
      <c r="B136" s="16" t="s">
        <v>242</v>
      </c>
      <c r="F136" s="50">
        <f t="shared" si="4"/>
        <v>0</v>
      </c>
      <c r="G136" s="93">
        <f>In!V136-Out!V136</f>
        <v>0</v>
      </c>
      <c r="H136" s="99">
        <f t="shared" si="5"/>
        <v>0</v>
      </c>
    </row>
    <row r="137" spans="1:8">
      <c r="A137">
        <f>[1]Master!A137</f>
        <v>137</v>
      </c>
      <c r="B137" s="16" t="s">
        <v>252</v>
      </c>
      <c r="F137" s="50">
        <f t="shared" si="4"/>
        <v>0</v>
      </c>
      <c r="G137" s="93">
        <f>In!V137-Out!V137</f>
        <v>0</v>
      </c>
      <c r="H137" s="99">
        <f t="shared" si="5"/>
        <v>0</v>
      </c>
    </row>
    <row r="138" spans="1:8">
      <c r="A138">
        <f>[1]Master!A138</f>
        <v>138</v>
      </c>
      <c r="B138" s="16" t="s">
        <v>198</v>
      </c>
      <c r="F138" s="50">
        <f t="shared" si="4"/>
        <v>0</v>
      </c>
      <c r="G138" s="93">
        <f>In!V138-Out!V138</f>
        <v>0</v>
      </c>
      <c r="H138" s="99">
        <f t="shared" si="5"/>
        <v>0</v>
      </c>
    </row>
    <row r="139" spans="1:8">
      <c r="A139">
        <f>[1]Master!A139</f>
        <v>139</v>
      </c>
      <c r="B139" s="16" t="s">
        <v>301</v>
      </c>
      <c r="F139" s="50">
        <f t="shared" si="4"/>
        <v>0</v>
      </c>
      <c r="G139" s="93">
        <f>In!V139-Out!V139</f>
        <v>0</v>
      </c>
      <c r="H139" s="99">
        <f t="shared" si="5"/>
        <v>0</v>
      </c>
    </row>
    <row r="140" spans="1:8">
      <c r="A140">
        <f>[1]Master!A140</f>
        <v>140</v>
      </c>
      <c r="B140" s="16" t="s">
        <v>302</v>
      </c>
      <c r="F140" s="50">
        <f t="shared" si="4"/>
        <v>0</v>
      </c>
      <c r="G140" s="93">
        <f>In!V140-Out!V140</f>
        <v>0</v>
      </c>
      <c r="H140" s="99">
        <f t="shared" si="5"/>
        <v>0</v>
      </c>
    </row>
    <row r="141" spans="1:8">
      <c r="A141">
        <f>[1]Master!A141</f>
        <v>141</v>
      </c>
      <c r="B141" s="16" t="s">
        <v>261</v>
      </c>
      <c r="F141" s="50">
        <f t="shared" si="4"/>
        <v>0</v>
      </c>
      <c r="G141" s="93">
        <f>In!V141-Out!V141</f>
        <v>0</v>
      </c>
      <c r="H141" s="99">
        <f t="shared" si="5"/>
        <v>0</v>
      </c>
    </row>
    <row r="142" spans="1:8">
      <c r="A142">
        <f>[1]Master!A142</f>
        <v>142</v>
      </c>
      <c r="B142" s="16" t="s">
        <v>271</v>
      </c>
      <c r="F142" s="50">
        <f t="shared" si="4"/>
        <v>0</v>
      </c>
      <c r="G142" s="93">
        <f>In!V142-Out!V142</f>
        <v>0</v>
      </c>
      <c r="H142" s="99">
        <f t="shared" si="5"/>
        <v>0</v>
      </c>
    </row>
    <row r="143" spans="1:8">
      <c r="A143">
        <f>[1]Master!A143</f>
        <v>143</v>
      </c>
      <c r="B143" s="16" t="s">
        <v>259</v>
      </c>
      <c r="F143" s="50">
        <f t="shared" si="4"/>
        <v>0</v>
      </c>
      <c r="G143" s="93">
        <f>In!V143-Out!V143</f>
        <v>0</v>
      </c>
      <c r="H143" s="99">
        <f t="shared" si="5"/>
        <v>0</v>
      </c>
    </row>
    <row r="144" spans="1:8">
      <c r="A144">
        <f>[1]Master!A144</f>
        <v>144</v>
      </c>
      <c r="B144" s="16" t="s">
        <v>303</v>
      </c>
      <c r="F144" s="50">
        <f t="shared" si="4"/>
        <v>0</v>
      </c>
      <c r="G144" s="93">
        <f>In!V144-Out!V144</f>
        <v>0</v>
      </c>
      <c r="H144" s="99">
        <f t="shared" si="5"/>
        <v>0</v>
      </c>
    </row>
    <row r="145" spans="1:8">
      <c r="A145">
        <f>[1]Master!A145</f>
        <v>145</v>
      </c>
      <c r="B145" s="16" t="s">
        <v>202</v>
      </c>
      <c r="F145" s="50">
        <f t="shared" si="4"/>
        <v>0</v>
      </c>
      <c r="G145" s="93">
        <f>In!V145-Out!V145</f>
        <v>0</v>
      </c>
      <c r="H145" s="99">
        <f t="shared" si="5"/>
        <v>0</v>
      </c>
    </row>
    <row r="146" spans="1:8">
      <c r="A146">
        <f>[1]Master!A146</f>
        <v>146</v>
      </c>
      <c r="B146" s="16" t="s">
        <v>199</v>
      </c>
      <c r="F146" s="50">
        <f t="shared" si="4"/>
        <v>0</v>
      </c>
      <c r="G146" s="93">
        <f>In!V146-Out!V146</f>
        <v>0</v>
      </c>
      <c r="H146" s="99">
        <f t="shared" si="5"/>
        <v>0</v>
      </c>
    </row>
    <row r="147" spans="1:8">
      <c r="A147">
        <f>[1]Master!A147</f>
        <v>147</v>
      </c>
      <c r="B147" s="16" t="s">
        <v>224</v>
      </c>
      <c r="F147" s="50">
        <f t="shared" si="4"/>
        <v>0</v>
      </c>
      <c r="G147" s="93">
        <f>In!V147-Out!V147</f>
        <v>0</v>
      </c>
      <c r="H147" s="99">
        <f t="shared" si="5"/>
        <v>0</v>
      </c>
    </row>
    <row r="148" spans="1:8">
      <c r="A148">
        <f>[1]Master!A148</f>
        <v>148</v>
      </c>
      <c r="B148" s="16" t="s">
        <v>304</v>
      </c>
      <c r="F148" s="50">
        <f t="shared" si="4"/>
        <v>0</v>
      </c>
      <c r="G148" s="93">
        <f>In!V148-Out!V148</f>
        <v>0</v>
      </c>
      <c r="H148" s="99">
        <f t="shared" si="5"/>
        <v>0</v>
      </c>
    </row>
    <row r="149" spans="1:8">
      <c r="A149">
        <f>[1]Master!A149</f>
        <v>149</v>
      </c>
      <c r="B149" s="16" t="s">
        <v>305</v>
      </c>
      <c r="F149" s="50">
        <f t="shared" si="4"/>
        <v>0</v>
      </c>
      <c r="G149" s="93">
        <f>In!V149-Out!V149</f>
        <v>0</v>
      </c>
      <c r="H149" s="99">
        <f t="shared" si="5"/>
        <v>0</v>
      </c>
    </row>
    <row r="150" spans="1:8">
      <c r="A150">
        <f>[1]Master!A150</f>
        <v>150</v>
      </c>
      <c r="B150" s="16" t="s">
        <v>306</v>
      </c>
      <c r="F150" s="50">
        <f t="shared" si="4"/>
        <v>0</v>
      </c>
      <c r="G150" s="93">
        <f>In!V150-Out!V150</f>
        <v>0</v>
      </c>
      <c r="H150" s="99">
        <f t="shared" si="5"/>
        <v>0</v>
      </c>
    </row>
    <row r="151" spans="1:8">
      <c r="A151">
        <f>[1]Master!A151</f>
        <v>151</v>
      </c>
      <c r="B151" s="16" t="s">
        <v>169</v>
      </c>
      <c r="F151" s="50">
        <f t="shared" si="4"/>
        <v>0</v>
      </c>
      <c r="G151" s="93">
        <f>In!V151-Out!V151</f>
        <v>0</v>
      </c>
      <c r="H151" s="99">
        <f t="shared" si="5"/>
        <v>0</v>
      </c>
    </row>
    <row r="152" spans="1:8">
      <c r="A152">
        <f>[1]Master!A152</f>
        <v>152</v>
      </c>
      <c r="B152" s="16" t="s">
        <v>307</v>
      </c>
      <c r="F152" s="50">
        <f t="shared" si="4"/>
        <v>0</v>
      </c>
      <c r="G152" s="93">
        <f>In!V152-Out!V152</f>
        <v>0</v>
      </c>
      <c r="H152" s="99">
        <f t="shared" si="5"/>
        <v>0</v>
      </c>
    </row>
    <row r="153" spans="1:8">
      <c r="A153">
        <f>[1]Master!A153</f>
        <v>153</v>
      </c>
      <c r="B153" s="16" t="s">
        <v>308</v>
      </c>
      <c r="F153" s="50">
        <f t="shared" si="4"/>
        <v>0</v>
      </c>
      <c r="G153" s="93">
        <f>In!V153-Out!V153</f>
        <v>0</v>
      </c>
      <c r="H153" s="99">
        <f t="shared" si="5"/>
        <v>0</v>
      </c>
    </row>
    <row r="154" spans="1:8">
      <c r="A154">
        <f>[1]Master!A154</f>
        <v>154</v>
      </c>
      <c r="B154" s="16" t="s">
        <v>309</v>
      </c>
      <c r="F154" s="50">
        <f t="shared" si="4"/>
        <v>0</v>
      </c>
      <c r="G154" s="93">
        <f>In!V154-Out!V154</f>
        <v>0</v>
      </c>
      <c r="H154" s="99">
        <f t="shared" si="5"/>
        <v>0</v>
      </c>
    </row>
    <row r="155" spans="1:8">
      <c r="A155">
        <f>[1]Master!A155</f>
        <v>155</v>
      </c>
      <c r="B155" s="16" t="s">
        <v>272</v>
      </c>
      <c r="F155" s="50">
        <f t="shared" si="4"/>
        <v>0</v>
      </c>
      <c r="G155" s="93">
        <f>In!V155-Out!V155</f>
        <v>0</v>
      </c>
      <c r="H155" s="99">
        <f t="shared" si="5"/>
        <v>0</v>
      </c>
    </row>
    <row r="156" spans="1:8">
      <c r="A156">
        <f>[1]Master!A156</f>
        <v>156</v>
      </c>
      <c r="B156" s="16" t="s">
        <v>170</v>
      </c>
      <c r="F156" s="50">
        <f t="shared" si="4"/>
        <v>0</v>
      </c>
      <c r="G156" s="93">
        <f>In!V156-Out!V156</f>
        <v>0</v>
      </c>
      <c r="H156" s="99">
        <f t="shared" si="5"/>
        <v>0</v>
      </c>
    </row>
    <row r="157" spans="1:8">
      <c r="A157">
        <f>[1]Master!A157</f>
        <v>157</v>
      </c>
      <c r="B157" s="16" t="s">
        <v>171</v>
      </c>
      <c r="F157" s="50">
        <f t="shared" si="4"/>
        <v>0</v>
      </c>
      <c r="G157" s="93">
        <f>In!V157-Out!V157</f>
        <v>0</v>
      </c>
      <c r="H157" s="99">
        <f t="shared" si="5"/>
        <v>0</v>
      </c>
    </row>
    <row r="158" spans="1:8">
      <c r="A158">
        <f>[1]Master!A158</f>
        <v>158</v>
      </c>
      <c r="B158" s="16" t="s">
        <v>155</v>
      </c>
      <c r="F158" s="50">
        <f t="shared" si="4"/>
        <v>0</v>
      </c>
      <c r="G158" s="93">
        <f>In!V158-Out!V158</f>
        <v>0</v>
      </c>
      <c r="H158" s="99">
        <f t="shared" si="5"/>
        <v>0</v>
      </c>
    </row>
    <row r="159" spans="1:8">
      <c r="A159">
        <f>[1]Master!A159</f>
        <v>159</v>
      </c>
      <c r="B159" s="16" t="s">
        <v>315</v>
      </c>
      <c r="F159" s="50">
        <f t="shared" si="4"/>
        <v>0</v>
      </c>
      <c r="G159" s="93">
        <f>In!V159-Out!V159</f>
        <v>0</v>
      </c>
      <c r="H159" s="99">
        <f t="shared" si="5"/>
        <v>0</v>
      </c>
    </row>
    <row r="160" spans="1:8">
      <c r="A160">
        <f>[1]Master!A160</f>
        <v>160</v>
      </c>
      <c r="B160" s="16" t="s">
        <v>316</v>
      </c>
      <c r="F160" s="50">
        <f t="shared" si="4"/>
        <v>0</v>
      </c>
      <c r="G160" s="93">
        <f>In!V160-Out!V160</f>
        <v>0</v>
      </c>
      <c r="H160" s="99">
        <f t="shared" si="5"/>
        <v>0</v>
      </c>
    </row>
    <row r="161" spans="1:8">
      <c r="A161">
        <f>[1]Master!A161</f>
        <v>161</v>
      </c>
      <c r="B161" s="16" t="s">
        <v>172</v>
      </c>
      <c r="F161" s="50">
        <f t="shared" si="4"/>
        <v>0</v>
      </c>
      <c r="G161" s="93">
        <f>In!V161-Out!V161</f>
        <v>0</v>
      </c>
      <c r="H161" s="99">
        <f t="shared" si="5"/>
        <v>0</v>
      </c>
    </row>
    <row r="162" spans="1:8">
      <c r="A162">
        <f>[1]Master!A162</f>
        <v>162</v>
      </c>
      <c r="B162" s="16" t="s">
        <v>317</v>
      </c>
      <c r="F162" s="50">
        <f t="shared" si="4"/>
        <v>0</v>
      </c>
      <c r="G162" s="93">
        <f>In!V162-Out!V162</f>
        <v>0</v>
      </c>
      <c r="H162" s="99">
        <f t="shared" si="5"/>
        <v>0</v>
      </c>
    </row>
    <row r="163" spans="1:8">
      <c r="A163">
        <f>[1]Master!A163</f>
        <v>163</v>
      </c>
      <c r="B163" s="16" t="s">
        <v>173</v>
      </c>
      <c r="F163" s="50">
        <f t="shared" si="4"/>
        <v>0</v>
      </c>
      <c r="G163" s="93">
        <f>In!V163-Out!V163</f>
        <v>0</v>
      </c>
      <c r="H163" s="99">
        <f t="shared" si="5"/>
        <v>0</v>
      </c>
    </row>
    <row r="164" spans="1:8">
      <c r="A164">
        <f>[1]Master!A164</f>
        <v>164</v>
      </c>
      <c r="B164" s="16" t="s">
        <v>310</v>
      </c>
      <c r="F164" s="50">
        <f t="shared" si="4"/>
        <v>0</v>
      </c>
      <c r="G164" s="93">
        <f>In!V164-Out!V164</f>
        <v>0</v>
      </c>
      <c r="H164" s="99">
        <f t="shared" si="5"/>
        <v>0</v>
      </c>
    </row>
    <row r="165" spans="1:8">
      <c r="A165">
        <f>[1]Master!A165</f>
        <v>165</v>
      </c>
      <c r="B165" s="16" t="s">
        <v>318</v>
      </c>
      <c r="F165" s="50">
        <f t="shared" si="4"/>
        <v>0</v>
      </c>
      <c r="G165" s="93">
        <f>In!V165-Out!V165</f>
        <v>0</v>
      </c>
      <c r="H165" s="99">
        <f t="shared" si="5"/>
        <v>0</v>
      </c>
    </row>
    <row r="166" spans="1:8">
      <c r="A166">
        <f>[1]Master!A166</f>
        <v>166</v>
      </c>
      <c r="B166" s="16" t="s">
        <v>175</v>
      </c>
      <c r="F166" s="50">
        <f t="shared" si="4"/>
        <v>0</v>
      </c>
      <c r="G166" s="93">
        <f>In!V166-Out!V166</f>
        <v>0</v>
      </c>
      <c r="H166" s="99">
        <f t="shared" si="5"/>
        <v>0</v>
      </c>
    </row>
    <row r="167" spans="1:8">
      <c r="A167">
        <f>[1]Master!A167</f>
        <v>167</v>
      </c>
      <c r="B167" s="16" t="s">
        <v>176</v>
      </c>
      <c r="F167" s="50">
        <f t="shared" si="4"/>
        <v>0</v>
      </c>
      <c r="G167" s="93">
        <f>In!V167-Out!V167</f>
        <v>0</v>
      </c>
      <c r="H167" s="99">
        <f t="shared" si="5"/>
        <v>0</v>
      </c>
    </row>
    <row r="168" spans="1:8">
      <c r="A168">
        <f>[1]Master!A168</f>
        <v>168</v>
      </c>
      <c r="B168" s="16" t="s">
        <v>319</v>
      </c>
      <c r="F168" s="50">
        <f t="shared" si="4"/>
        <v>0</v>
      </c>
      <c r="G168" s="93">
        <f>In!V168-Out!V168</f>
        <v>0</v>
      </c>
      <c r="H168" s="99">
        <f t="shared" si="5"/>
        <v>0</v>
      </c>
    </row>
    <row r="169" spans="1:8">
      <c r="A169">
        <f>[1]Master!A169</f>
        <v>169</v>
      </c>
      <c r="B169" s="16" t="s">
        <v>232</v>
      </c>
      <c r="F169" s="50">
        <f t="shared" si="4"/>
        <v>0</v>
      </c>
      <c r="G169" s="93">
        <f>In!V169-Out!V169</f>
        <v>0</v>
      </c>
      <c r="H169" s="99">
        <f t="shared" si="5"/>
        <v>0</v>
      </c>
    </row>
    <row r="170" spans="1:8">
      <c r="A170">
        <f>[1]Master!A170</f>
        <v>170</v>
      </c>
      <c r="B170" s="16" t="s">
        <v>249</v>
      </c>
      <c r="F170" s="50">
        <f t="shared" si="4"/>
        <v>0</v>
      </c>
      <c r="G170" s="93">
        <f>In!V170-Out!V170</f>
        <v>0</v>
      </c>
      <c r="H170" s="99">
        <f t="shared" si="5"/>
        <v>0</v>
      </c>
    </row>
    <row r="171" spans="1:8">
      <c r="A171">
        <f>[1]Master!A171</f>
        <v>171</v>
      </c>
      <c r="B171" s="16" t="s">
        <v>179</v>
      </c>
      <c r="F171" s="50">
        <f t="shared" si="4"/>
        <v>0</v>
      </c>
      <c r="G171" s="93">
        <f>In!V171-Out!V171</f>
        <v>0</v>
      </c>
      <c r="H171" s="99">
        <f t="shared" si="5"/>
        <v>0</v>
      </c>
    </row>
    <row r="172" spans="1:8">
      <c r="A172">
        <f>[1]Master!A172</f>
        <v>172</v>
      </c>
      <c r="B172" s="16" t="s">
        <v>273</v>
      </c>
      <c r="F172" s="50">
        <f t="shared" si="4"/>
        <v>0</v>
      </c>
      <c r="G172" s="93">
        <f>In!V172-Out!V172</f>
        <v>0</v>
      </c>
      <c r="H172" s="99">
        <f t="shared" si="5"/>
        <v>0</v>
      </c>
    </row>
    <row r="173" spans="1:8">
      <c r="A173">
        <f>[1]Master!A173</f>
        <v>173</v>
      </c>
      <c r="B173" s="16" t="s">
        <v>248</v>
      </c>
      <c r="F173" s="50">
        <f t="shared" si="4"/>
        <v>0</v>
      </c>
      <c r="G173" s="93">
        <f>In!V173-Out!V173</f>
        <v>0</v>
      </c>
      <c r="H173" s="99">
        <f t="shared" si="5"/>
        <v>0</v>
      </c>
    </row>
    <row r="174" spans="1:8">
      <c r="A174">
        <f>[1]Master!A174</f>
        <v>174</v>
      </c>
      <c r="B174" s="16" t="s">
        <v>181</v>
      </c>
      <c r="F174" s="50">
        <f t="shared" si="4"/>
        <v>0</v>
      </c>
      <c r="G174" s="93">
        <f>In!V174-Out!V174</f>
        <v>0</v>
      </c>
      <c r="H174" s="99">
        <f t="shared" si="5"/>
        <v>0</v>
      </c>
    </row>
    <row r="175" spans="1:8">
      <c r="A175">
        <f>[1]Master!A175</f>
        <v>175</v>
      </c>
      <c r="B175" s="16" t="s">
        <v>320</v>
      </c>
      <c r="F175" s="50">
        <f t="shared" si="4"/>
        <v>0</v>
      </c>
      <c r="G175" s="93">
        <f>In!V175-Out!V175</f>
        <v>0</v>
      </c>
      <c r="H175" s="99">
        <f t="shared" si="5"/>
        <v>0</v>
      </c>
    </row>
    <row r="176" spans="1:8">
      <c r="A176">
        <f>[1]Master!A176</f>
        <v>176</v>
      </c>
      <c r="B176" s="16" t="s">
        <v>321</v>
      </c>
      <c r="F176" s="50">
        <f t="shared" si="4"/>
        <v>0</v>
      </c>
      <c r="G176" s="93">
        <f>In!V176-Out!V176</f>
        <v>0</v>
      </c>
      <c r="H176" s="99">
        <f t="shared" si="5"/>
        <v>0</v>
      </c>
    </row>
    <row r="177" spans="1:8">
      <c r="A177">
        <f>[1]Master!A177</f>
        <v>177</v>
      </c>
      <c r="B177" s="16" t="s">
        <v>206</v>
      </c>
      <c r="F177" s="50">
        <f t="shared" si="4"/>
        <v>0</v>
      </c>
      <c r="G177" s="93">
        <f>In!V177-Out!V177</f>
        <v>0</v>
      </c>
      <c r="H177" s="99">
        <f t="shared" si="5"/>
        <v>0</v>
      </c>
    </row>
    <row r="178" spans="1:8">
      <c r="A178">
        <f>[1]Master!A178</f>
        <v>178</v>
      </c>
      <c r="B178" s="16" t="s">
        <v>225</v>
      </c>
      <c r="F178" s="50">
        <f t="shared" si="4"/>
        <v>0</v>
      </c>
      <c r="G178" s="93">
        <f>In!V178-Out!V178</f>
        <v>0</v>
      </c>
      <c r="H178" s="99">
        <f t="shared" si="5"/>
        <v>0</v>
      </c>
    </row>
    <row r="179" spans="1:8">
      <c r="A179">
        <f>[1]Master!A179</f>
        <v>179</v>
      </c>
      <c r="B179" s="16" t="s">
        <v>274</v>
      </c>
      <c r="F179" s="50">
        <f t="shared" si="4"/>
        <v>0</v>
      </c>
      <c r="G179" s="93">
        <f>In!V179-Out!V179</f>
        <v>0</v>
      </c>
      <c r="H179" s="99">
        <f t="shared" si="5"/>
        <v>0</v>
      </c>
    </row>
    <row r="180" spans="1:8">
      <c r="A180">
        <f>[1]Master!A180</f>
        <v>180</v>
      </c>
      <c r="B180" s="16" t="s">
        <v>255</v>
      </c>
      <c r="F180" s="50">
        <f t="shared" si="4"/>
        <v>0</v>
      </c>
      <c r="G180" s="93">
        <f>In!V180-Out!V180</f>
        <v>0</v>
      </c>
      <c r="H180" s="99">
        <f t="shared" si="5"/>
        <v>0</v>
      </c>
    </row>
    <row r="181" spans="1:8">
      <c r="A181">
        <f>[1]Master!A181</f>
        <v>181</v>
      </c>
      <c r="B181" s="16" t="s">
        <v>275</v>
      </c>
      <c r="F181" s="50">
        <f t="shared" si="4"/>
        <v>0</v>
      </c>
      <c r="G181" s="93">
        <f>In!V181-Out!V181</f>
        <v>0</v>
      </c>
      <c r="H181" s="99">
        <f t="shared" si="5"/>
        <v>0</v>
      </c>
    </row>
    <row r="182" spans="1:8">
      <c r="A182">
        <f>[1]Master!A182</f>
        <v>182</v>
      </c>
      <c r="B182" s="16" t="s">
        <v>240</v>
      </c>
      <c r="F182" s="50">
        <f t="shared" si="4"/>
        <v>0</v>
      </c>
      <c r="G182" s="93">
        <f>In!V182-Out!V182</f>
        <v>0</v>
      </c>
      <c r="H182" s="99">
        <f t="shared" si="5"/>
        <v>0</v>
      </c>
    </row>
    <row r="183" spans="1:8">
      <c r="A183">
        <f>[1]Master!A183</f>
        <v>183</v>
      </c>
      <c r="B183" s="16" t="s">
        <v>241</v>
      </c>
      <c r="F183" s="50">
        <f t="shared" si="4"/>
        <v>0</v>
      </c>
      <c r="G183" s="93">
        <f>In!V183-Out!V183</f>
        <v>0</v>
      </c>
      <c r="H183" s="99">
        <f t="shared" si="5"/>
        <v>0</v>
      </c>
    </row>
    <row r="184" spans="1:8">
      <c r="A184">
        <f>[1]Master!A184</f>
        <v>184</v>
      </c>
      <c r="B184" s="16" t="s">
        <v>239</v>
      </c>
      <c r="F184" s="50">
        <f t="shared" si="4"/>
        <v>0</v>
      </c>
      <c r="G184" s="93">
        <f>In!V184-Out!V184</f>
        <v>0</v>
      </c>
      <c r="H184" s="99">
        <f t="shared" si="5"/>
        <v>0</v>
      </c>
    </row>
    <row r="185" spans="1:8">
      <c r="A185">
        <f>[1]Master!A185</f>
        <v>185</v>
      </c>
      <c r="B185" s="16" t="s">
        <v>285</v>
      </c>
      <c r="F185" s="50">
        <f t="shared" si="4"/>
        <v>0</v>
      </c>
      <c r="G185" s="93">
        <f>In!V185-Out!V185</f>
        <v>0</v>
      </c>
      <c r="H185" s="99">
        <f t="shared" si="5"/>
        <v>0</v>
      </c>
    </row>
    <row r="186" spans="1:8">
      <c r="A186">
        <f>[1]Master!A186</f>
        <v>186</v>
      </c>
      <c r="B186" s="16" t="s">
        <v>283</v>
      </c>
      <c r="F186" s="50">
        <f t="shared" si="4"/>
        <v>0</v>
      </c>
      <c r="G186" s="93">
        <f>In!V186-Out!V186</f>
        <v>0</v>
      </c>
      <c r="H186" s="99">
        <f t="shared" si="5"/>
        <v>0</v>
      </c>
    </row>
    <row r="187" spans="1:8">
      <c r="A187">
        <f>[1]Master!A187</f>
        <v>187</v>
      </c>
      <c r="B187" s="16" t="s">
        <v>322</v>
      </c>
      <c r="F187" s="50">
        <f t="shared" si="4"/>
        <v>0</v>
      </c>
      <c r="G187" s="93">
        <f>In!V187-Out!V187</f>
        <v>0</v>
      </c>
      <c r="H187" s="99">
        <f t="shared" si="5"/>
        <v>0</v>
      </c>
    </row>
    <row r="188" spans="1:8">
      <c r="A188">
        <f>[1]Master!A188</f>
        <v>188</v>
      </c>
      <c r="B188" s="16" t="s">
        <v>276</v>
      </c>
      <c r="F188" s="50">
        <f t="shared" si="4"/>
        <v>0</v>
      </c>
      <c r="G188" s="93">
        <f>In!V188-Out!V188</f>
        <v>0</v>
      </c>
      <c r="H188" s="99">
        <f t="shared" si="5"/>
        <v>0</v>
      </c>
    </row>
    <row r="189" spans="1:8">
      <c r="A189">
        <f>[1]Master!A189</f>
        <v>189</v>
      </c>
      <c r="B189" s="16" t="s">
        <v>211</v>
      </c>
      <c r="F189" s="50">
        <f t="shared" si="4"/>
        <v>0</v>
      </c>
      <c r="G189" s="93">
        <f>In!V189-Out!V189</f>
        <v>0</v>
      </c>
      <c r="H189" s="99">
        <f t="shared" si="5"/>
        <v>0</v>
      </c>
    </row>
    <row r="190" spans="1:8">
      <c r="A190">
        <f>[1]Master!A190</f>
        <v>190</v>
      </c>
      <c r="B190" s="16" t="s">
        <v>230</v>
      </c>
      <c r="F190" s="50">
        <f t="shared" si="4"/>
        <v>0</v>
      </c>
      <c r="G190" s="93">
        <f>In!V190-Out!V190</f>
        <v>0</v>
      </c>
      <c r="H190" s="99">
        <f t="shared" si="5"/>
        <v>0</v>
      </c>
    </row>
    <row r="191" spans="1:8">
      <c r="A191">
        <f>[1]Master!A191</f>
        <v>191</v>
      </c>
      <c r="B191" s="16" t="s">
        <v>277</v>
      </c>
      <c r="F191" s="50">
        <f t="shared" si="4"/>
        <v>0</v>
      </c>
      <c r="G191" s="93">
        <f>In!V191-Out!V191</f>
        <v>0</v>
      </c>
      <c r="H191" s="99">
        <f t="shared" si="5"/>
        <v>0</v>
      </c>
    </row>
    <row r="192" spans="1:8">
      <c r="A192">
        <f>[1]Master!A192</f>
        <v>192</v>
      </c>
      <c r="B192" s="16" t="s">
        <v>253</v>
      </c>
      <c r="F192" s="50">
        <f t="shared" si="4"/>
        <v>0</v>
      </c>
      <c r="G192" s="93">
        <f>In!V192-Out!V192</f>
        <v>0</v>
      </c>
      <c r="H192" s="99">
        <f t="shared" si="5"/>
        <v>0</v>
      </c>
    </row>
    <row r="193" spans="1:8">
      <c r="A193">
        <f>[1]Master!A193</f>
        <v>193</v>
      </c>
      <c r="B193" s="16" t="s">
        <v>330</v>
      </c>
      <c r="F193" s="50">
        <f t="shared" si="4"/>
        <v>0</v>
      </c>
      <c r="G193" s="93">
        <f>In!V193-Out!V193</f>
        <v>0</v>
      </c>
      <c r="H193" s="99">
        <f t="shared" si="5"/>
        <v>0</v>
      </c>
    </row>
    <row r="194" spans="1:8">
      <c r="A194">
        <f>[1]Master!A194</f>
        <v>194</v>
      </c>
      <c r="B194" s="16" t="s">
        <v>234</v>
      </c>
      <c r="F194" s="50">
        <f t="shared" si="4"/>
        <v>0</v>
      </c>
      <c r="G194" s="93">
        <f>In!V194-Out!V194</f>
        <v>0</v>
      </c>
      <c r="H194" s="99">
        <f t="shared" si="5"/>
        <v>0</v>
      </c>
    </row>
    <row r="195" spans="1:8">
      <c r="A195">
        <f>[1]Master!A195</f>
        <v>195</v>
      </c>
      <c r="B195" s="16" t="s">
        <v>311</v>
      </c>
      <c r="F195" s="50">
        <f t="shared" si="4"/>
        <v>0</v>
      </c>
      <c r="G195" s="93">
        <f>In!V195-Out!V195</f>
        <v>0</v>
      </c>
      <c r="H195" s="99">
        <f t="shared" si="5"/>
        <v>0</v>
      </c>
    </row>
    <row r="196" spans="1:8">
      <c r="A196">
        <f>[1]Master!A196</f>
        <v>196</v>
      </c>
      <c r="B196" s="16" t="s">
        <v>323</v>
      </c>
      <c r="F196" s="50">
        <f t="shared" si="4"/>
        <v>0</v>
      </c>
      <c r="G196" s="93">
        <f>In!V196-Out!V196</f>
        <v>0</v>
      </c>
      <c r="H196" s="99">
        <f t="shared" si="5"/>
        <v>0</v>
      </c>
    </row>
    <row r="197" spans="1:8">
      <c r="A197">
        <f>[1]Master!A197</f>
        <v>197</v>
      </c>
      <c r="B197" s="16" t="s">
        <v>216</v>
      </c>
      <c r="F197" s="50">
        <f t="shared" si="4"/>
        <v>0</v>
      </c>
      <c r="G197" s="93">
        <f>In!V197-Out!V197</f>
        <v>0</v>
      </c>
      <c r="H197" s="99">
        <f t="shared" si="5"/>
        <v>0</v>
      </c>
    </row>
    <row r="198" spans="1:8">
      <c r="A198">
        <f>[1]Master!A198</f>
        <v>198</v>
      </c>
      <c r="B198" s="16" t="s">
        <v>257</v>
      </c>
      <c r="F198" s="50">
        <f t="shared" si="4"/>
        <v>0</v>
      </c>
      <c r="G198" s="93">
        <f>In!V198-Out!V198</f>
        <v>0</v>
      </c>
      <c r="H198" s="99">
        <f t="shared" si="5"/>
        <v>0</v>
      </c>
    </row>
    <row r="199" spans="1:8">
      <c r="A199">
        <f>[1]Master!A199</f>
        <v>199</v>
      </c>
      <c r="B199" s="16" t="s">
        <v>278</v>
      </c>
      <c r="F199" s="50">
        <f t="shared" ref="F199:F235" si="6">D199-C199</f>
        <v>0</v>
      </c>
      <c r="G199" s="93">
        <f>In!V199-Out!V199</f>
        <v>0</v>
      </c>
      <c r="H199" s="99">
        <f t="shared" ref="H199:H235" si="7">G199*C199</f>
        <v>0</v>
      </c>
    </row>
    <row r="200" spans="1:8">
      <c r="A200">
        <f>[1]Master!A200</f>
        <v>200</v>
      </c>
      <c r="B200" s="16" t="s">
        <v>218</v>
      </c>
      <c r="F200" s="50">
        <f t="shared" si="6"/>
        <v>0</v>
      </c>
      <c r="G200" s="93">
        <f>In!V200-Out!V200</f>
        <v>0</v>
      </c>
      <c r="H200" s="99">
        <f t="shared" si="7"/>
        <v>0</v>
      </c>
    </row>
    <row r="201" spans="1:8">
      <c r="A201">
        <f>[1]Master!A201</f>
        <v>201</v>
      </c>
      <c r="B201" s="16" t="s">
        <v>324</v>
      </c>
      <c r="F201" s="50">
        <f t="shared" si="6"/>
        <v>0</v>
      </c>
      <c r="G201" s="93">
        <f>In!V201-Out!V201</f>
        <v>0</v>
      </c>
      <c r="H201" s="99">
        <f t="shared" si="7"/>
        <v>0</v>
      </c>
    </row>
    <row r="202" spans="1:8">
      <c r="A202">
        <f>[1]Master!A202</f>
        <v>202</v>
      </c>
      <c r="B202" s="16" t="s">
        <v>325</v>
      </c>
      <c r="F202" s="50">
        <f t="shared" si="6"/>
        <v>0</v>
      </c>
      <c r="G202" s="93">
        <f>In!V202-Out!V202</f>
        <v>0</v>
      </c>
      <c r="H202" s="99">
        <f t="shared" si="7"/>
        <v>0</v>
      </c>
    </row>
    <row r="203" spans="1:8">
      <c r="A203">
        <f>[1]Master!A203</f>
        <v>203</v>
      </c>
      <c r="B203" s="16" t="s">
        <v>326</v>
      </c>
      <c r="F203" s="50">
        <f t="shared" si="6"/>
        <v>0</v>
      </c>
      <c r="G203" s="93">
        <f>In!V203-Out!V203</f>
        <v>0</v>
      </c>
      <c r="H203" s="99">
        <f t="shared" si="7"/>
        <v>0</v>
      </c>
    </row>
    <row r="204" spans="1:8">
      <c r="A204">
        <f>[1]Master!A204</f>
        <v>204</v>
      </c>
      <c r="B204" s="16" t="s">
        <v>327</v>
      </c>
      <c r="F204" s="50">
        <f t="shared" si="6"/>
        <v>0</v>
      </c>
      <c r="G204" s="93">
        <f>In!V204-Out!V204</f>
        <v>0</v>
      </c>
      <c r="H204" s="99">
        <f t="shared" si="7"/>
        <v>0</v>
      </c>
    </row>
    <row r="205" spans="1:8">
      <c r="A205">
        <f>[1]Master!A205</f>
        <v>205</v>
      </c>
      <c r="B205" s="16" t="s">
        <v>328</v>
      </c>
      <c r="F205" s="50">
        <f t="shared" si="6"/>
        <v>0</v>
      </c>
      <c r="G205" s="93">
        <f>In!V205-Out!V205</f>
        <v>0</v>
      </c>
      <c r="H205" s="99">
        <f t="shared" si="7"/>
        <v>0</v>
      </c>
    </row>
    <row r="206" spans="1:8">
      <c r="A206">
        <f>[1]Master!A206</f>
        <v>206</v>
      </c>
      <c r="B206" s="16" t="s">
        <v>329</v>
      </c>
      <c r="F206" s="50">
        <f t="shared" si="6"/>
        <v>0</v>
      </c>
      <c r="G206" s="93">
        <f>In!V206-Out!V206</f>
        <v>0</v>
      </c>
      <c r="H206" s="99">
        <f t="shared" si="7"/>
        <v>0</v>
      </c>
    </row>
    <row r="207" spans="1:8">
      <c r="A207">
        <f>[1]Master!A207</f>
        <v>207</v>
      </c>
      <c r="F207" s="50">
        <f t="shared" si="6"/>
        <v>0</v>
      </c>
      <c r="G207" s="93">
        <f>In!V207-Out!V207</f>
        <v>0</v>
      </c>
      <c r="H207" s="99">
        <f t="shared" si="7"/>
        <v>0</v>
      </c>
    </row>
    <row r="208" spans="1:8">
      <c r="A208">
        <f>[1]Master!A208</f>
        <v>208</v>
      </c>
      <c r="F208" s="50">
        <f t="shared" si="6"/>
        <v>0</v>
      </c>
      <c r="G208" s="93">
        <f>In!V208-Out!V208</f>
        <v>0</v>
      </c>
      <c r="H208" s="99">
        <f t="shared" si="7"/>
        <v>0</v>
      </c>
    </row>
    <row r="209" spans="1:8">
      <c r="A209">
        <f>[1]Master!A209</f>
        <v>209</v>
      </c>
      <c r="F209" s="50">
        <f t="shared" si="6"/>
        <v>0</v>
      </c>
      <c r="G209" s="93">
        <f>In!V209-Out!V209</f>
        <v>0</v>
      </c>
      <c r="H209" s="99">
        <f t="shared" si="7"/>
        <v>0</v>
      </c>
    </row>
    <row r="210" spans="1:8">
      <c r="A210">
        <f>[1]Master!A210</f>
        <v>210</v>
      </c>
      <c r="B210" s="16" t="s">
        <v>312</v>
      </c>
      <c r="F210" s="50">
        <f t="shared" si="6"/>
        <v>0</v>
      </c>
      <c r="G210" s="93">
        <f>In!V210-Out!V210</f>
        <v>0</v>
      </c>
      <c r="H210" s="99">
        <f t="shared" si="7"/>
        <v>0</v>
      </c>
    </row>
    <row r="211" spans="1:8">
      <c r="A211">
        <f>[1]Master!A211</f>
        <v>211</v>
      </c>
      <c r="F211" s="50">
        <f t="shared" si="6"/>
        <v>0</v>
      </c>
      <c r="G211" s="93">
        <f>In!V211-Out!V211</f>
        <v>0</v>
      </c>
      <c r="H211" s="99">
        <f t="shared" si="7"/>
        <v>0</v>
      </c>
    </row>
    <row r="212" spans="1:8">
      <c r="A212">
        <f>[1]Master!A212</f>
        <v>212</v>
      </c>
      <c r="B212" s="16" t="s">
        <v>219</v>
      </c>
      <c r="F212" s="50">
        <f t="shared" si="6"/>
        <v>0</v>
      </c>
      <c r="G212" s="93">
        <f>In!V212-Out!V212</f>
        <v>0</v>
      </c>
      <c r="H212" s="99">
        <f t="shared" si="7"/>
        <v>0</v>
      </c>
    </row>
    <row r="213" spans="1:8">
      <c r="A213">
        <f>[1]Master!A213</f>
        <v>213</v>
      </c>
      <c r="B213" s="16" t="s">
        <v>256</v>
      </c>
      <c r="F213" s="50">
        <f t="shared" si="6"/>
        <v>0</v>
      </c>
      <c r="G213" s="93">
        <f>In!V213-Out!V213</f>
        <v>0</v>
      </c>
      <c r="H213" s="99">
        <f t="shared" si="7"/>
        <v>0</v>
      </c>
    </row>
    <row r="214" spans="1:8">
      <c r="A214">
        <f>[1]Master!A214</f>
        <v>214</v>
      </c>
      <c r="F214" s="50">
        <f t="shared" si="6"/>
        <v>0</v>
      </c>
      <c r="G214" s="93">
        <f>In!V214-Out!V214</f>
        <v>0</v>
      </c>
      <c r="H214" s="99">
        <f t="shared" si="7"/>
        <v>0</v>
      </c>
    </row>
    <row r="215" spans="1:8">
      <c r="A215">
        <f>[1]Master!A215</f>
        <v>215</v>
      </c>
      <c r="F215" s="50">
        <f t="shared" si="6"/>
        <v>0</v>
      </c>
      <c r="G215" s="93">
        <f>In!V215-Out!V215</f>
        <v>0</v>
      </c>
      <c r="H215" s="99">
        <f t="shared" si="7"/>
        <v>0</v>
      </c>
    </row>
    <row r="216" spans="1:8">
      <c r="A216">
        <f>[1]Master!A216</f>
        <v>216</v>
      </c>
      <c r="B216" s="16" t="s">
        <v>220</v>
      </c>
      <c r="F216" s="50">
        <f t="shared" si="6"/>
        <v>0</v>
      </c>
      <c r="G216" s="93">
        <f>In!V216-Out!V216</f>
        <v>0</v>
      </c>
      <c r="H216" s="99">
        <f t="shared" si="7"/>
        <v>0</v>
      </c>
    </row>
    <row r="217" spans="1:8">
      <c r="A217">
        <f>[1]Master!A217</f>
        <v>217</v>
      </c>
      <c r="B217" s="16" t="s">
        <v>221</v>
      </c>
      <c r="F217" s="50">
        <f t="shared" si="6"/>
        <v>0</v>
      </c>
      <c r="G217" s="93">
        <f>In!V217-Out!V217</f>
        <v>0</v>
      </c>
      <c r="H217" s="99">
        <f t="shared" si="7"/>
        <v>0</v>
      </c>
    </row>
    <row r="218" spans="1:8">
      <c r="A218">
        <f>[1]Master!A218</f>
        <v>218</v>
      </c>
      <c r="B218" s="16" t="s">
        <v>222</v>
      </c>
      <c r="F218" s="50">
        <f t="shared" si="6"/>
        <v>0</v>
      </c>
      <c r="G218" s="93">
        <f>In!V218-Out!V218</f>
        <v>0</v>
      </c>
      <c r="H218" s="99">
        <f t="shared" si="7"/>
        <v>0</v>
      </c>
    </row>
    <row r="219" spans="1:8">
      <c r="A219">
        <f>[1]Master!A219</f>
        <v>219</v>
      </c>
      <c r="B219" s="16" t="s">
        <v>223</v>
      </c>
      <c r="F219" s="50">
        <f t="shared" si="6"/>
        <v>0</v>
      </c>
      <c r="G219" s="93">
        <f>In!V219-Out!V219</f>
        <v>0</v>
      </c>
      <c r="H219" s="99">
        <f t="shared" si="7"/>
        <v>0</v>
      </c>
    </row>
    <row r="220" spans="1:8">
      <c r="A220">
        <f>[1]Master!A220</f>
        <v>220</v>
      </c>
      <c r="B220" s="16" t="s">
        <v>250</v>
      </c>
      <c r="F220" s="50">
        <f t="shared" si="6"/>
        <v>0</v>
      </c>
      <c r="G220" s="93">
        <f>In!V220-Out!V220</f>
        <v>0</v>
      </c>
      <c r="H220" s="99">
        <f t="shared" si="7"/>
        <v>0</v>
      </c>
    </row>
    <row r="221" spans="1:8">
      <c r="A221">
        <f>[1]Master!A221</f>
        <v>221</v>
      </c>
      <c r="B221" s="16">
        <v>0</v>
      </c>
      <c r="F221" s="50">
        <f t="shared" si="6"/>
        <v>0</v>
      </c>
      <c r="G221" s="93">
        <f>In!V221-Out!V221</f>
        <v>0</v>
      </c>
      <c r="H221" s="99">
        <f t="shared" si="7"/>
        <v>0</v>
      </c>
    </row>
    <row r="222" spans="1:8">
      <c r="A222">
        <f>[1]Master!A222</f>
        <v>222</v>
      </c>
      <c r="B222" s="16" t="s">
        <v>189</v>
      </c>
      <c r="F222" s="50">
        <f t="shared" si="6"/>
        <v>0</v>
      </c>
      <c r="G222" s="93">
        <f>In!V222-Out!V222</f>
        <v>0</v>
      </c>
      <c r="H222" s="99">
        <f t="shared" si="7"/>
        <v>0</v>
      </c>
    </row>
    <row r="223" spans="1:8">
      <c r="A223">
        <f>[1]Master!A223</f>
        <v>223</v>
      </c>
      <c r="B223" s="16" t="s">
        <v>189</v>
      </c>
      <c r="F223" s="50">
        <f t="shared" si="6"/>
        <v>0</v>
      </c>
      <c r="G223" s="93">
        <f>In!V223-Out!V223</f>
        <v>0</v>
      </c>
      <c r="H223" s="99">
        <f t="shared" si="7"/>
        <v>0</v>
      </c>
    </row>
    <row r="224" spans="1:8">
      <c r="A224">
        <f>[1]Master!A224</f>
        <v>224</v>
      </c>
      <c r="B224" s="16" t="s">
        <v>189</v>
      </c>
      <c r="F224" s="50">
        <f t="shared" si="6"/>
        <v>0</v>
      </c>
      <c r="G224" s="93">
        <f>In!V224-Out!V224</f>
        <v>0</v>
      </c>
      <c r="H224" s="99">
        <f t="shared" si="7"/>
        <v>0</v>
      </c>
    </row>
    <row r="225" spans="1:8">
      <c r="A225">
        <f>[1]Master!A225</f>
        <v>225</v>
      </c>
      <c r="B225" s="16" t="s">
        <v>189</v>
      </c>
      <c r="F225" s="50">
        <f t="shared" si="6"/>
        <v>0</v>
      </c>
      <c r="G225" s="93">
        <f>In!V225-Out!V225</f>
        <v>0</v>
      </c>
      <c r="H225" s="99">
        <f t="shared" si="7"/>
        <v>0</v>
      </c>
    </row>
    <row r="226" spans="1:8">
      <c r="A226">
        <f>[1]Master!A226</f>
        <v>226</v>
      </c>
      <c r="B226" s="16" t="s">
        <v>189</v>
      </c>
      <c r="F226" s="50">
        <f t="shared" si="6"/>
        <v>0</v>
      </c>
      <c r="G226" s="93">
        <f>In!V226-Out!V226</f>
        <v>0</v>
      </c>
      <c r="H226" s="99">
        <f t="shared" si="7"/>
        <v>0</v>
      </c>
    </row>
    <row r="227" spans="1:8">
      <c r="A227">
        <f>[1]Master!A227</f>
        <v>227</v>
      </c>
      <c r="B227" s="16" t="s">
        <v>189</v>
      </c>
      <c r="F227" s="50">
        <f t="shared" si="6"/>
        <v>0</v>
      </c>
      <c r="G227" s="93">
        <f>In!V227-Out!V227</f>
        <v>0</v>
      </c>
      <c r="H227" s="99">
        <f t="shared" si="7"/>
        <v>0</v>
      </c>
    </row>
    <row r="228" spans="1:8">
      <c r="A228">
        <f>[1]Master!A228</f>
        <v>228</v>
      </c>
      <c r="B228" s="16" t="s">
        <v>189</v>
      </c>
      <c r="F228" s="50">
        <f t="shared" si="6"/>
        <v>0</v>
      </c>
      <c r="G228" s="93">
        <f>In!V228-Out!V228</f>
        <v>0</v>
      </c>
      <c r="H228" s="99">
        <f t="shared" si="7"/>
        <v>0</v>
      </c>
    </row>
    <row r="229" spans="1:8">
      <c r="A229">
        <f>[1]Master!A229</f>
        <v>229</v>
      </c>
      <c r="B229" s="16" t="s">
        <v>189</v>
      </c>
      <c r="F229" s="50">
        <f t="shared" si="6"/>
        <v>0</v>
      </c>
      <c r="G229" s="93">
        <f>In!V229-Out!V229</f>
        <v>0</v>
      </c>
      <c r="H229" s="99">
        <f t="shared" si="7"/>
        <v>0</v>
      </c>
    </row>
    <row r="230" spans="1:8">
      <c r="A230">
        <f>[1]Master!A230</f>
        <v>230</v>
      </c>
      <c r="B230" s="16" t="s">
        <v>189</v>
      </c>
      <c r="F230" s="50">
        <f t="shared" si="6"/>
        <v>0</v>
      </c>
      <c r="G230" s="93">
        <f>In!V230-Out!V230</f>
        <v>0</v>
      </c>
      <c r="H230" s="99">
        <f t="shared" si="7"/>
        <v>0</v>
      </c>
    </row>
    <row r="231" spans="1:8">
      <c r="A231">
        <f>[1]Master!A231</f>
        <v>231</v>
      </c>
      <c r="B231" s="16" t="s">
        <v>189</v>
      </c>
      <c r="F231" s="50">
        <f t="shared" si="6"/>
        <v>0</v>
      </c>
      <c r="G231" s="93">
        <f>In!V231-Out!V231</f>
        <v>0</v>
      </c>
      <c r="H231" s="99">
        <f t="shared" si="7"/>
        <v>0</v>
      </c>
    </row>
    <row r="232" spans="1:8">
      <c r="A232">
        <f>[1]Master!A232</f>
        <v>232</v>
      </c>
      <c r="B232" s="16" t="s">
        <v>189</v>
      </c>
      <c r="F232" s="50">
        <f t="shared" si="6"/>
        <v>0</v>
      </c>
      <c r="G232" s="93">
        <f>In!V232-Out!V232</f>
        <v>0</v>
      </c>
      <c r="H232" s="99">
        <f t="shared" si="7"/>
        <v>0</v>
      </c>
    </row>
    <row r="233" spans="1:8">
      <c r="A233">
        <f>[1]Master!A233</f>
        <v>233</v>
      </c>
      <c r="B233" s="16" t="s">
        <v>189</v>
      </c>
      <c r="F233" s="50">
        <f t="shared" si="6"/>
        <v>0</v>
      </c>
      <c r="G233" s="93">
        <f>In!V233-Out!V233</f>
        <v>0</v>
      </c>
      <c r="H233" s="99">
        <f t="shared" si="7"/>
        <v>0</v>
      </c>
    </row>
    <row r="234" spans="1:8">
      <c r="A234">
        <f>[1]Master!A234</f>
        <v>234</v>
      </c>
      <c r="B234" s="16" t="s">
        <v>189</v>
      </c>
      <c r="D234" s="21">
        <v>0</v>
      </c>
      <c r="E234" s="21">
        <v>0</v>
      </c>
      <c r="F234" s="50">
        <f t="shared" si="6"/>
        <v>0</v>
      </c>
      <c r="G234" s="93">
        <f>In!V234-Out!V234</f>
        <v>0</v>
      </c>
      <c r="H234" s="99">
        <f t="shared" si="7"/>
        <v>0</v>
      </c>
    </row>
    <row r="235" spans="1:8">
      <c r="A235">
        <f>[1]Master!A235</f>
        <v>235</v>
      </c>
      <c r="B235" s="16" t="s">
        <v>189</v>
      </c>
      <c r="D235" s="21">
        <v>0</v>
      </c>
      <c r="E235" s="21">
        <v>0</v>
      </c>
      <c r="F235" s="50">
        <f t="shared" si="6"/>
        <v>0</v>
      </c>
      <c r="G235" s="93">
        <f>In!V235-Out!V235</f>
        <v>0</v>
      </c>
      <c r="H235" s="99">
        <f t="shared" si="7"/>
        <v>0</v>
      </c>
    </row>
    <row r="237" spans="1:8">
      <c r="D237" s="95"/>
      <c r="E237" s="95"/>
      <c r="F237" s="104"/>
    </row>
    <row r="238" spans="1:8">
      <c r="D238" s="95"/>
      <c r="E238" s="95"/>
    </row>
    <row r="239" spans="1:8">
      <c r="B239" s="92"/>
      <c r="D239" s="95"/>
      <c r="E239" s="95"/>
      <c r="G239" s="96"/>
    </row>
    <row r="240" spans="1:8">
      <c r="B240" s="92"/>
      <c r="D240" s="95"/>
      <c r="E240" s="95"/>
      <c r="G240" s="96"/>
    </row>
    <row r="241" spans="2:7">
      <c r="B241" s="92"/>
      <c r="D241" s="95"/>
      <c r="E241" s="95"/>
      <c r="G241" s="96"/>
    </row>
    <row r="242" spans="2:7">
      <c r="B242" s="92"/>
      <c r="G242" s="96"/>
    </row>
    <row r="243" spans="2:7">
      <c r="B243" s="92"/>
      <c r="G243" s="96"/>
    </row>
  </sheetData>
  <sheetProtection selectLockedCells="1"/>
  <conditionalFormatting sqref="B6:B235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Kasir Agen</vt:lpstr>
      <vt:lpstr>Kasir Reseller</vt:lpstr>
      <vt:lpstr>Rekap</vt:lpstr>
      <vt:lpstr>In</vt:lpstr>
      <vt:lpstr>Out</vt:lpstr>
      <vt:lpstr>Stock</vt:lpstr>
      <vt:lpstr>Paket</vt:lpstr>
      <vt:lpstr>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user;public</dc:creator>
  <cp:lastModifiedBy>user</cp:lastModifiedBy>
  <cp:lastPrinted>2014-06-12T17:41:33Z</cp:lastPrinted>
  <dcterms:created xsi:type="dcterms:W3CDTF">2013-09-12T09:52:06Z</dcterms:created>
  <dcterms:modified xsi:type="dcterms:W3CDTF">2017-04-01T01:44:50Z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Guid">
    <vt:lpwstr>99350985-22f5-41c0-9a77-aa6ca296deb1</vt:lpwstr>
  </property>
  <property fmtid="{D5CDD505-2E9C-101B-9397-08002B2CF9AE}" pid="3" name="ModFileGuid">
    <vt:lpwstr>c613e344-eec5-456f-9fd0-e6cdcb2a9bcc</vt:lpwstr>
  </property>
  <property fmtid="{D5CDD505-2E9C-101B-9397-08002B2CF9AE}" pid="4" name="MachineID">
    <vt:lpwstr>IDSUBLA59604</vt:lpwstr>
  </property>
  <property fmtid="{D5CDD505-2E9C-101B-9397-08002B2CF9AE}" pid="5" name="ModMachineID">
    <vt:lpwstr>IDSUBLA59604</vt:lpwstr>
  </property>
  <property fmtid="{D5CDD505-2E9C-101B-9397-08002B2CF9AE}" pid="6" name="Classification">
    <vt:lpwstr>Highly Confidential</vt:lpwstr>
  </property>
  <property fmtid="{D5CDD505-2E9C-101B-9397-08002B2CF9AE}" pid="7" name="OrigClassification">
    <vt:lpwstr/>
  </property>
</Properties>
</file>